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6695" windowHeight="10875" activeTab="3"/>
  </bookViews>
  <sheets>
    <sheet name="Параметры" sheetId="1" r:id="rId1"/>
    <sheet name="Возможности" sheetId="2" r:id="rId2"/>
    <sheet name="Привлекательность" sheetId="3" r:id="rId3"/>
    <sheet name="Итоги" sheetId="4" r:id="rId4"/>
    <sheet name="Options" sheetId="5" state="hidden" r:id="rId5"/>
  </sheets>
  <definedNames>
    <definedName name="NUM_OF_PRODUCTS">'Options'!$B$1</definedName>
  </definedNames>
  <calcPr fullCalcOnLoad="1"/>
</workbook>
</file>

<file path=xl/sharedStrings.xml><?xml version="1.0" encoding="utf-8"?>
<sst xmlns="http://schemas.openxmlformats.org/spreadsheetml/2006/main" count="84" uniqueCount="80">
  <si>
    <t>Краткие названия</t>
  </si>
  <si>
    <t>Объем продаж</t>
  </si>
  <si>
    <t>Информация о продуктах</t>
  </si>
  <si>
    <t xml:space="preserve">Рынок </t>
  </si>
  <si>
    <t>Текущая доля на рынке</t>
  </si>
  <si>
    <t>Репутация компании</t>
  </si>
  <si>
    <t>Эффективность ценовой политики</t>
  </si>
  <si>
    <t>Эффективность методов продвижения</t>
  </si>
  <si>
    <t>Мощность дистрибьюторской сети</t>
  </si>
  <si>
    <t xml:space="preserve">Конкуренция </t>
  </si>
  <si>
    <t>Качество продукта/услуги</t>
  </si>
  <si>
    <t>Конкурентоспособность компании</t>
  </si>
  <si>
    <t>Рост доли на рынке</t>
  </si>
  <si>
    <t>Отсутствие слабых сторон</t>
  </si>
  <si>
    <t xml:space="preserve">Финансы </t>
  </si>
  <si>
    <t>Рентабельность продаж</t>
  </si>
  <si>
    <t>Возможности финансирования</t>
  </si>
  <si>
    <t>Стоимость рабочей силы</t>
  </si>
  <si>
    <t xml:space="preserve">Операционная деятельность </t>
  </si>
  <si>
    <t>Наличие мощностей и ресурсов</t>
  </si>
  <si>
    <t>Организационная готовность</t>
  </si>
  <si>
    <t>Экономия на масштабах</t>
  </si>
  <si>
    <t>Заинтересованность сотрудников</t>
  </si>
  <si>
    <t>Гибкость и возможность адаптации</t>
  </si>
  <si>
    <t>Вес</t>
  </si>
  <si>
    <t>Факторы</t>
  </si>
  <si>
    <t>Технологии и организация</t>
  </si>
  <si>
    <t>Рынок</t>
  </si>
  <si>
    <t>Размер рынка</t>
  </si>
  <si>
    <t>Рост рынка</t>
  </si>
  <si>
    <t>Наличие неудовлетворенного спроса</t>
  </si>
  <si>
    <t>Чувствительность к цене</t>
  </si>
  <si>
    <t>Диверсифицированность рынка</t>
  </si>
  <si>
    <t>Сезонные колебания продаж</t>
  </si>
  <si>
    <t>Конкуренция</t>
  </si>
  <si>
    <t>Доступность заменяющих продуктов</t>
  </si>
  <si>
    <t>Уровень конкуренции</t>
  </si>
  <si>
    <t>Финансы и экономика</t>
  </si>
  <si>
    <t>Прибыльность продукта</t>
  </si>
  <si>
    <t>Возможность экономии на масштабе</t>
  </si>
  <si>
    <t>Барьеры вхождения на рынок</t>
  </si>
  <si>
    <t>Доступность кадров</t>
  </si>
  <si>
    <t>Технологии</t>
  </si>
  <si>
    <t>Сложность производства</t>
  </si>
  <si>
    <t>Юридическая защита прав</t>
  </si>
  <si>
    <t>Требования к оборудованию</t>
  </si>
  <si>
    <t>Дифференцирование</t>
  </si>
  <si>
    <t>Социальные и политические факторы</t>
  </si>
  <si>
    <t>Зависимость от состояния экономики</t>
  </si>
  <si>
    <t>Зависимость от изменений законодательства</t>
  </si>
  <si>
    <t>Влияние нерыночных методов продвижения</t>
  </si>
  <si>
    <t>Прод. 1</t>
  </si>
  <si>
    <t>Прод. 2</t>
  </si>
  <si>
    <t>Прод. 3</t>
  </si>
  <si>
    <t>Прод. 4</t>
  </si>
  <si>
    <t>Прод. 5</t>
  </si>
  <si>
    <t>Прод. 6</t>
  </si>
  <si>
    <t>Прод. 7</t>
  </si>
  <si>
    <t>Прод. 8</t>
  </si>
  <si>
    <t>Прод. 9</t>
  </si>
  <si>
    <t>Прод. 10</t>
  </si>
  <si>
    <t>Прод. 11</t>
  </si>
  <si>
    <t>Прод. 12</t>
  </si>
  <si>
    <t>Прод. 13</t>
  </si>
  <si>
    <t>Прод. 14</t>
  </si>
  <si>
    <t>Прод. 15</t>
  </si>
  <si>
    <t>Прод. 16</t>
  </si>
  <si>
    <t>Прод. 17</t>
  </si>
  <si>
    <t>Прод. 18</t>
  </si>
  <si>
    <t>Прод. 19</t>
  </si>
  <si>
    <t>Прод. 20</t>
  </si>
  <si>
    <t>Число анализируемых продуктов:</t>
  </si>
  <si>
    <t>Название продукта</t>
  </si>
  <si>
    <t>Продажи</t>
  </si>
  <si>
    <t>Конкурентоспособность</t>
  </si>
  <si>
    <t>Привлекательность рынка</t>
  </si>
  <si>
    <t>ИТОГОВЫЕ ЗНАЧЕНИЯ</t>
  </si>
  <si>
    <t>Конкурентоспособность компании по продуктам</t>
  </si>
  <si>
    <t>Привлекательность рынка по продуктам</t>
  </si>
  <si>
    <t>Модель GE/McKinsey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</si>
</sst>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8"/>
      <name val="Arial CYR"/>
      <family val="0"/>
    </font>
    <font>
      <sz val="7"/>
      <color indexed="23"/>
      <name val="Arial CYR"/>
      <family val="2"/>
    </font>
    <font>
      <b/>
      <sz val="8"/>
      <name val="Arial Cyr"/>
      <family val="2"/>
    </font>
    <font>
      <sz val="8"/>
      <color indexed="23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9.5"/>
      <color indexed="8"/>
      <name val="Arial CYR"/>
      <family val="0"/>
    </font>
    <font>
      <sz val="8.7"/>
      <color indexed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12" xfId="0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34" borderId="11" xfId="0" applyFill="1" applyBorder="1" applyAlignment="1">
      <alignment/>
    </xf>
    <xf numFmtId="0" fontId="0" fillId="34" borderId="15" xfId="0" applyFill="1" applyBorder="1" applyAlignment="1">
      <alignment/>
    </xf>
    <xf numFmtId="0" fontId="4" fillId="0" borderId="0" xfId="0" applyFont="1" applyAlignment="1">
      <alignment vertical="center"/>
    </xf>
    <xf numFmtId="0" fontId="0" fillId="33" borderId="16" xfId="0" applyFill="1" applyBorder="1" applyAlignment="1">
      <alignment horizontal="center" vertical="center"/>
    </xf>
    <xf numFmtId="9" fontId="0" fillId="0" borderId="17" xfId="55" applyFont="1" applyBorder="1" applyAlignment="1">
      <alignment horizontal="center" vertical="center"/>
    </xf>
    <xf numFmtId="9" fontId="1" fillId="0" borderId="17" xfId="55" applyFont="1" applyBorder="1" applyAlignment="1">
      <alignment horizontal="center" vertical="center"/>
    </xf>
    <xf numFmtId="9" fontId="1" fillId="0" borderId="18" xfId="55" applyFont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 horizontal="center"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5" fillId="0" borderId="22" xfId="0" applyFont="1" applyBorder="1" applyAlignment="1">
      <alignment vertical="top"/>
    </xf>
    <xf numFmtId="0" fontId="0" fillId="0" borderId="22" xfId="0" applyBorder="1" applyAlignment="1">
      <alignment/>
    </xf>
    <xf numFmtId="0" fontId="0" fillId="35" borderId="15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4" borderId="22" xfId="0" applyFill="1" applyBorder="1" applyAlignment="1">
      <alignment/>
    </xf>
    <xf numFmtId="0" fontId="4" fillId="0" borderId="22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7E6F5"/>
      <rgbColor rgb="00E1FBE1"/>
      <rgbColor rgb="00FFFF99"/>
      <rgbColor rgb="0099CCFF"/>
      <rgbColor rgb="00FF99CC"/>
      <rgbColor rgb="00CC99FF"/>
      <rgbColor rgb="00F7DFC7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Матрица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GE</a:t>
            </a:r>
          </a:p>
        </c:rich>
      </c:tx>
      <c:layout>
        <c:manualLayout>
          <c:xMode val="factor"/>
          <c:yMode val="factor"/>
          <c:x val="0.003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0585"/>
          <c:w val="0.832"/>
          <c:h val="0.89825"/>
        </c:manualLayout>
      </c:layout>
      <c:bubbleChart>
        <c:varyColors val="0"/>
        <c:ser>
          <c:idx val="0"/>
          <c:order val="0"/>
          <c:tx>
            <c:strRef>
              <c:f>Итоги!$A$3</c:f>
              <c:strCache>
                <c:ptCount val="1"/>
                <c:pt idx="0">
                  <c:v>Прод.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Итоги!$D$3</c:f>
              <c:numCache/>
            </c:numRef>
          </c:xVal>
          <c:yVal>
            <c:numRef>
              <c:f>Итоги!$C$3</c:f>
              <c:numCache/>
            </c:numRef>
          </c:yVal>
          <c:bubbleSize>
            <c:numRef>
              <c:f>Итоги!$B$3</c:f>
              <c:numCache/>
            </c:numRef>
          </c:bubbleSize>
          <c:bubble3D val="1"/>
        </c:ser>
        <c:ser>
          <c:idx val="1"/>
          <c:order val="1"/>
          <c:tx>
            <c:strRef>
              <c:f>Итоги!$A$4</c:f>
              <c:strCache>
                <c:ptCount val="1"/>
                <c:pt idx="0">
                  <c:v>Прод.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Итоги!$D$4</c:f>
              <c:numCache/>
            </c:numRef>
          </c:xVal>
          <c:yVal>
            <c:numRef>
              <c:f>Итоги!$C$4</c:f>
              <c:numCache/>
            </c:numRef>
          </c:yVal>
          <c:bubbleSize>
            <c:numRef>
              <c:f>Итоги!$B$4</c:f>
              <c:numCache/>
            </c:numRef>
          </c:bubbleSize>
          <c:bubble3D val="1"/>
        </c:ser>
        <c:ser>
          <c:idx val="2"/>
          <c:order val="2"/>
          <c:tx>
            <c:strRef>
              <c:f>Итоги!$A$5</c:f>
              <c:strCache>
                <c:ptCount val="1"/>
                <c:pt idx="0">
                  <c:v>Прод.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Итоги!$D$5</c:f>
              <c:numCache/>
            </c:numRef>
          </c:xVal>
          <c:yVal>
            <c:numRef>
              <c:f>Итоги!$C$5</c:f>
              <c:numCache/>
            </c:numRef>
          </c:yVal>
          <c:bubbleSize>
            <c:numRef>
              <c:f>Итоги!$B$5</c:f>
              <c:numCache/>
            </c:numRef>
          </c:bubbleSize>
          <c:bubble3D val="1"/>
        </c:ser>
        <c:ser>
          <c:idx val="3"/>
          <c:order val="3"/>
          <c:tx>
            <c:strRef>
              <c:f>Итоги!$A$6</c:f>
              <c:strCache>
                <c:ptCount val="1"/>
                <c:pt idx="0">
                  <c:v>Прод. 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Итоги!$D$6</c:f>
              <c:numCache/>
            </c:numRef>
          </c:xVal>
          <c:yVal>
            <c:numRef>
              <c:f>Итоги!$C$6</c:f>
              <c:numCache/>
            </c:numRef>
          </c:yVal>
          <c:bubbleSize>
            <c:numRef>
              <c:f>Итоги!$B$6</c:f>
              <c:numCache/>
            </c:numRef>
          </c:bubbleSize>
          <c:bubble3D val="1"/>
        </c:ser>
        <c:ser>
          <c:idx val="4"/>
          <c:order val="4"/>
          <c:tx>
            <c:strRef>
              <c:f>Итоги!$A$7</c:f>
              <c:strCache>
                <c:ptCount val="1"/>
                <c:pt idx="0">
                  <c:v>Прод. 5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Итоги!$D$7</c:f>
              <c:numCache/>
            </c:numRef>
          </c:xVal>
          <c:yVal>
            <c:numRef>
              <c:f>Итоги!$C$7</c:f>
              <c:numCache/>
            </c:numRef>
          </c:yVal>
          <c:bubbleSize>
            <c:numRef>
              <c:f>Итоги!$B$7</c:f>
              <c:numCache/>
            </c:numRef>
          </c:bubbleSize>
          <c:bubble3D val="1"/>
        </c:ser>
        <c:ser>
          <c:idx val="5"/>
          <c:order val="5"/>
          <c:tx>
            <c:strRef>
              <c:f>Итоги!$A$8</c:f>
              <c:strCache>
                <c:ptCount val="1"/>
                <c:pt idx="0">
                  <c:v>Прод. 6</c:v>
                </c:pt>
              </c:strCache>
            </c:strRef>
          </c:tx>
          <c:spPr>
            <a:solidFill>
              <a:srgbClr val="C275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Итоги!$D$8</c:f>
            </c:numRef>
          </c:xVal>
          <c:yVal>
            <c:numRef>
              <c:f>Итоги!$C$8</c:f>
            </c:numRef>
          </c:yVal>
          <c:bubbleSize>
            <c:numRef>
              <c:f>Итоги!$B$8</c:f>
            </c:numRef>
          </c:bubbleSize>
        </c:ser>
        <c:ser>
          <c:idx val="6"/>
          <c:order val="6"/>
          <c:tx>
            <c:strRef>
              <c:f>Итоги!$A$9</c:f>
              <c:strCache>
                <c:ptCount val="1"/>
                <c:pt idx="0">
                  <c:v>Прод. 7</c:v>
                </c:pt>
              </c:strCache>
            </c:strRef>
          </c:tx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Итоги!$D$9</c:f>
            </c:numRef>
          </c:xVal>
          <c:yVal>
            <c:numRef>
              <c:f>Итоги!$C$9</c:f>
            </c:numRef>
          </c:yVal>
          <c:bubbleSize>
            <c:numRef>
              <c:f>Итоги!$B$9</c:f>
            </c:numRef>
          </c:bubbleSize>
        </c:ser>
        <c:ser>
          <c:idx val="7"/>
          <c:order val="7"/>
          <c:tx>
            <c:strRef>
              <c:f>Итоги!$A$10</c:f>
              <c:strCache>
                <c:ptCount val="1"/>
                <c:pt idx="0">
                  <c:v>Прод. 8</c:v>
                </c:pt>
              </c:strCache>
            </c:strRef>
          </c:tx>
          <c:spPr>
            <a:solidFill>
              <a:srgbClr val="B34A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Итоги!$D$10</c:f>
            </c:numRef>
          </c:xVal>
          <c:yVal>
            <c:numRef>
              <c:f>Итоги!$C$10</c:f>
            </c:numRef>
          </c:yVal>
          <c:bubbleSize>
            <c:numRef>
              <c:f>Итоги!$B$10</c:f>
            </c:numRef>
          </c:bubbleSize>
        </c:ser>
        <c:ser>
          <c:idx val="8"/>
          <c:order val="8"/>
          <c:tx>
            <c:strRef>
              <c:f>Итоги!$A$11</c:f>
              <c:strCache>
                <c:ptCount val="1"/>
                <c:pt idx="0">
                  <c:v>Прод. 9</c:v>
                </c:pt>
              </c:strCache>
            </c:strRef>
          </c:tx>
          <c:spPr>
            <a:solidFill>
              <a:srgbClr val="91AF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Итоги!$D$11</c:f>
            </c:numRef>
          </c:xVal>
          <c:yVal>
            <c:numRef>
              <c:f>Итоги!$C$11</c:f>
            </c:numRef>
          </c:yVal>
          <c:bubbleSize>
            <c:numRef>
              <c:f>Итоги!$B$11</c:f>
            </c:numRef>
          </c:bubbleSize>
        </c:ser>
        <c:ser>
          <c:idx val="9"/>
          <c:order val="9"/>
          <c:tx>
            <c:strRef>
              <c:f>Итоги!$A$12</c:f>
              <c:strCache>
                <c:ptCount val="1"/>
                <c:pt idx="0">
                  <c:v>Прод. 10</c:v>
                </c:pt>
              </c:strCache>
            </c:strRef>
          </c:tx>
          <c:spPr>
            <a:solidFill>
              <a:srgbClr val="775D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Итоги!$D$12</c:f>
            </c:numRef>
          </c:xVal>
          <c:yVal>
            <c:numRef>
              <c:f>Итоги!$C$12</c:f>
            </c:numRef>
          </c:yVal>
          <c:bubbleSize>
            <c:numRef>
              <c:f>Итоги!$B$12</c:f>
            </c:numRef>
          </c:bubbleSize>
        </c:ser>
        <c:ser>
          <c:idx val="10"/>
          <c:order val="10"/>
          <c:tx>
            <c:strRef>
              <c:f>Итоги!$A$13</c:f>
              <c:strCache>
                <c:ptCount val="1"/>
                <c:pt idx="0">
                  <c:v>Прод. 11</c:v>
                </c:pt>
              </c:strCache>
            </c:strRef>
          </c:tx>
          <c:spPr>
            <a:solidFill>
              <a:srgbClr val="46A1B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Итоги!$D$13</c:f>
            </c:numRef>
          </c:xVal>
          <c:yVal>
            <c:numRef>
              <c:f>Итоги!$C$13</c:f>
            </c:numRef>
          </c:yVal>
          <c:bubbleSize>
            <c:numRef>
              <c:f>Итоги!$B$13</c:f>
            </c:numRef>
          </c:bubbleSize>
        </c:ser>
        <c:ser>
          <c:idx val="11"/>
          <c:order val="11"/>
          <c:tx>
            <c:strRef>
              <c:f>Итоги!$A$14</c:f>
              <c:strCache>
                <c:ptCount val="1"/>
                <c:pt idx="0">
                  <c:v>Прод. 12</c:v>
                </c:pt>
              </c:strCache>
            </c:strRef>
          </c:tx>
          <c:spPr>
            <a:solidFill>
              <a:srgbClr val="E7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Итоги!$D$14</c:f>
            </c:numRef>
          </c:xVal>
          <c:yVal>
            <c:numRef>
              <c:f>Итоги!$C$14</c:f>
            </c:numRef>
          </c:yVal>
          <c:bubbleSize>
            <c:numRef>
              <c:f>Итоги!$B$14</c:f>
            </c:numRef>
          </c:bubbleSize>
        </c:ser>
        <c:ser>
          <c:idx val="12"/>
          <c:order val="12"/>
          <c:tx>
            <c:strRef>
              <c:f>Итоги!$A$15</c:f>
              <c:strCache>
                <c:ptCount val="1"/>
                <c:pt idx="0">
                  <c:v>Прод. 13</c:v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Итоги!$D$15</c:f>
            </c:numRef>
          </c:xVal>
          <c:yVal>
            <c:numRef>
              <c:f>Итоги!$C$15</c:f>
            </c:numRef>
          </c:yVal>
          <c:bubbleSize>
            <c:numRef>
              <c:f>Итоги!$B$15</c:f>
            </c:numRef>
          </c:bubbleSize>
        </c:ser>
        <c:ser>
          <c:idx val="13"/>
          <c:order val="13"/>
          <c:tx>
            <c:strRef>
              <c:f>Итоги!$A$16</c:f>
              <c:strCache>
                <c:ptCount val="1"/>
                <c:pt idx="0">
                  <c:v>Прод. 14</c:v>
                </c:pt>
              </c:strCache>
            </c:strRef>
          </c:tx>
          <c:spPr>
            <a:solidFill>
              <a:srgbClr val="CA7E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Итоги!$D$16</c:f>
            </c:numRef>
          </c:xVal>
          <c:yVal>
            <c:numRef>
              <c:f>Итоги!$C$16</c:f>
            </c:numRef>
          </c:yVal>
          <c:bubbleSize>
            <c:numRef>
              <c:f>Итоги!$B$16</c:f>
            </c:numRef>
          </c:bubbleSize>
        </c:ser>
        <c:ser>
          <c:idx val="14"/>
          <c:order val="14"/>
          <c:tx>
            <c:strRef>
              <c:f>Итоги!$A$17</c:f>
              <c:strCache>
                <c:ptCount val="1"/>
                <c:pt idx="0">
                  <c:v>Прод. 15</c:v>
                </c:pt>
              </c:strCache>
            </c:strRef>
          </c:tx>
          <c:spPr>
            <a:solidFill>
              <a:srgbClr val="AEC6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Итоги!$D$17</c:f>
            </c:numRef>
          </c:xVal>
          <c:yVal>
            <c:numRef>
              <c:f>Итоги!$C$17</c:f>
            </c:numRef>
          </c:yVal>
          <c:bubbleSize>
            <c:numRef>
              <c:f>Итоги!$B$17</c:f>
            </c:numRef>
          </c:bubbleSize>
        </c:ser>
        <c:ser>
          <c:idx val="15"/>
          <c:order val="15"/>
          <c:tx>
            <c:strRef>
              <c:f>Итоги!$A$18</c:f>
              <c:strCache>
                <c:ptCount val="1"/>
                <c:pt idx="0">
                  <c:v>Прод. 16</c:v>
                </c:pt>
              </c:strCache>
            </c:strRef>
          </c:tx>
          <c:spPr>
            <a:solidFill>
              <a:srgbClr val="9B89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Итоги!$D$18</c:f>
            </c:numRef>
          </c:xVal>
          <c:yVal>
            <c:numRef>
              <c:f>Итоги!$C$18</c:f>
            </c:numRef>
          </c:yVal>
          <c:bubbleSize>
            <c:numRef>
              <c:f>Итоги!$B$18</c:f>
            </c:numRef>
          </c:bubbleSize>
        </c:ser>
        <c:ser>
          <c:idx val="16"/>
          <c:order val="16"/>
          <c:tx>
            <c:strRef>
              <c:f>Итоги!$A$19</c:f>
              <c:strCache>
                <c:ptCount val="1"/>
                <c:pt idx="0">
                  <c:v>Прод. 17</c:v>
                </c:pt>
              </c:strCache>
            </c:strRef>
          </c:tx>
          <c:spPr>
            <a:solidFill>
              <a:srgbClr val="7CBB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Итоги!$D$19</c:f>
            </c:numRef>
          </c:xVal>
          <c:yVal>
            <c:numRef>
              <c:f>Итоги!$C$19</c:f>
            </c:numRef>
          </c:yVal>
          <c:bubbleSize>
            <c:numRef>
              <c:f>Итоги!$B$19</c:f>
            </c:numRef>
          </c:bubbleSize>
        </c:ser>
        <c:ser>
          <c:idx val="17"/>
          <c:order val="17"/>
          <c:tx>
            <c:strRef>
              <c:f>Итоги!$A$20</c:f>
              <c:strCache>
                <c:ptCount val="1"/>
                <c:pt idx="0">
                  <c:v>Прод. 18</c:v>
                </c:pt>
              </c:strCache>
            </c:strRef>
          </c:tx>
          <c:spPr>
            <a:solidFill>
              <a:srgbClr val="F8AA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Итоги!$D$20</c:f>
            </c:numRef>
          </c:xVal>
          <c:yVal>
            <c:numRef>
              <c:f>Итоги!$C$20</c:f>
            </c:numRef>
          </c:yVal>
          <c:bubbleSize>
            <c:numRef>
              <c:f>Итоги!$B$20</c:f>
            </c:numRef>
          </c:bubbleSize>
        </c:ser>
        <c:ser>
          <c:idx val="18"/>
          <c:order val="18"/>
          <c:tx>
            <c:strRef>
              <c:f>Итоги!$A$21</c:f>
              <c:strCache>
                <c:ptCount val="1"/>
                <c:pt idx="0">
                  <c:v>Прод. 19</c:v>
                </c:pt>
              </c:strCache>
            </c:strRef>
          </c:tx>
          <c:spPr>
            <a:solidFill>
              <a:srgbClr val="B6C3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Итоги!$D$21</c:f>
            </c:numRef>
          </c:xVal>
          <c:yVal>
            <c:numRef>
              <c:f>Итоги!$C$21</c:f>
            </c:numRef>
          </c:yVal>
          <c:bubbleSize>
            <c:numRef>
              <c:f>Итоги!$B$21</c:f>
            </c:numRef>
          </c:bubbleSize>
        </c:ser>
        <c:ser>
          <c:idx val="19"/>
          <c:order val="19"/>
          <c:tx>
            <c:strRef>
              <c:f>Итоги!$A$22</c:f>
              <c:strCache>
                <c:ptCount val="1"/>
                <c:pt idx="0">
                  <c:v>Прод. 20</c:v>
                </c:pt>
              </c:strCache>
            </c:strRef>
          </c:tx>
          <c:spPr>
            <a:solidFill>
              <a:srgbClr val="DDB6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Итоги!$D$22</c:f>
            </c:numRef>
          </c:xVal>
          <c:yVal>
            <c:numRef>
              <c:f>Итоги!$C$22</c:f>
            </c:numRef>
          </c:yVal>
          <c:bubbleSize>
            <c:numRef>
              <c:f>Итоги!$B$22</c:f>
            </c:numRef>
          </c:bubbleSize>
        </c:ser>
        <c:axId val="10901922"/>
        <c:axId val="31008435"/>
      </c:bubbleChart>
      <c:valAx>
        <c:axId val="10901922"/>
        <c:scaling>
          <c:orientation val="maxMin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Привлекательность рынка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1008435"/>
        <c:crosses val="autoZero"/>
        <c:crossBetween val="midCat"/>
        <c:dispUnits/>
        <c:majorUnit val="33.33333"/>
        <c:minorUnit val="33.33333"/>
      </c:valAx>
      <c:valAx>
        <c:axId val="31008435"/>
        <c:scaling>
          <c:orientation val="minMax"/>
          <c:max val="100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Конкурентоспособность</a:t>
                </a:r>
              </a:p>
            </c:rich>
          </c:tx>
          <c:layout>
            <c:manualLayout>
              <c:xMode val="factor"/>
              <c:yMode val="factor"/>
              <c:x val="0.261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0901922"/>
        <c:crosses val="autoZero"/>
        <c:crossBetween val="midCat"/>
        <c:dispUnits/>
        <c:majorUnit val="33.33333"/>
        <c:minorUnit val="33.33333"/>
      </c:valAx>
      <c:spPr>
        <a:gradFill rotWithShape="1">
          <a:gsLst>
            <a:gs pos="0">
              <a:srgbClr val="E1FBE1"/>
            </a:gs>
            <a:gs pos="100000">
              <a:srgbClr val="F7DFC7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275"/>
          <c:y val="0.408"/>
          <c:w val="0.1025"/>
          <c:h val="0.19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0.81025</cdr:x>
      <cdr:y>0.95975</cdr:y>
    </cdr:from>
    <cdr:to>
      <cdr:x>0.86775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5962650" y="5267325"/>
          <a:ext cx="4191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Низкая</a:t>
          </a:r>
        </a:p>
      </cdr:txBody>
    </cdr:sp>
  </cdr:relSizeAnchor>
  <cdr:relSizeAnchor xmlns:cdr="http://schemas.openxmlformats.org/drawingml/2006/chartDrawing">
    <cdr:from>
      <cdr:x>0.04075</cdr:x>
      <cdr:y>0.95925</cdr:y>
    </cdr:from>
    <cdr:to>
      <cdr:x>0.10975</cdr:x>
      <cdr:y>0.98725</cdr:y>
    </cdr:to>
    <cdr:sp>
      <cdr:nvSpPr>
        <cdr:cNvPr id="2" name="Text Box 2"/>
        <cdr:cNvSpPr txBox="1">
          <a:spLocks noChangeArrowheads="1"/>
        </cdr:cNvSpPr>
      </cdr:nvSpPr>
      <cdr:spPr>
        <a:xfrm>
          <a:off x="295275" y="5267325"/>
          <a:ext cx="5048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Высокая</a:t>
          </a:r>
        </a:p>
      </cdr:txBody>
    </cdr:sp>
  </cdr:relSizeAnchor>
  <cdr:relSizeAnchor xmlns:cdr="http://schemas.openxmlformats.org/drawingml/2006/chartDrawing">
    <cdr:from>
      <cdr:x>0.0085</cdr:x>
      <cdr:y>0.88125</cdr:y>
    </cdr:from>
    <cdr:to>
      <cdr:x>0.0305</cdr:x>
      <cdr:y>0.95325</cdr:y>
    </cdr:to>
    <cdr:sp>
      <cdr:nvSpPr>
        <cdr:cNvPr id="3" name="Text Box 3"/>
        <cdr:cNvSpPr txBox="1">
          <a:spLocks noChangeArrowheads="1"/>
        </cdr:cNvSpPr>
      </cdr:nvSpPr>
      <cdr:spPr>
        <a:xfrm>
          <a:off x="57150" y="4838700"/>
          <a:ext cx="1619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 vert="vert27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Низкая</a:t>
          </a:r>
        </a:p>
      </cdr:txBody>
    </cdr:sp>
  </cdr:relSizeAnchor>
  <cdr:relSizeAnchor xmlns:cdr="http://schemas.openxmlformats.org/drawingml/2006/chartDrawing">
    <cdr:from>
      <cdr:x>0.0085</cdr:x>
      <cdr:y>0.05925</cdr:y>
    </cdr:from>
    <cdr:to>
      <cdr:x>0.0305</cdr:x>
      <cdr:y>0.1445</cdr:y>
    </cdr:to>
    <cdr:sp>
      <cdr:nvSpPr>
        <cdr:cNvPr id="4" name="Text Box 5"/>
        <cdr:cNvSpPr txBox="1">
          <a:spLocks noChangeArrowheads="1"/>
        </cdr:cNvSpPr>
      </cdr:nvSpPr>
      <cdr:spPr>
        <a:xfrm>
          <a:off x="57150" y="323850"/>
          <a:ext cx="1619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 vert="vert27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Высокая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3</xdr:col>
      <xdr:colOff>1790700</xdr:colOff>
      <xdr:row>59</xdr:row>
      <xdr:rowOff>9525</xdr:rowOff>
    </xdr:to>
    <xdr:graphicFrame>
      <xdr:nvGraphicFramePr>
        <xdr:cNvPr id="1" name="Chart 1"/>
        <xdr:cNvGraphicFramePr/>
      </xdr:nvGraphicFramePr>
      <xdr:xfrm>
        <a:off x="0" y="1276350"/>
        <a:ext cx="7362825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6"/>
  <sheetViews>
    <sheetView zoomScalePageLayoutView="0" workbookViewId="0" topLeftCell="A1">
      <selection activeCell="X15" sqref="X15"/>
    </sheetView>
  </sheetViews>
  <sheetFormatPr defaultColWidth="9.140625" defaultRowHeight="12"/>
  <cols>
    <col min="1" max="1" width="19.8515625" style="0" customWidth="1"/>
    <col min="7" max="21" width="0" style="0" hidden="1" customWidth="1"/>
  </cols>
  <sheetData>
    <row r="1" s="35" customFormat="1" ht="24" customHeight="1">
      <c r="A1" s="34" t="s">
        <v>79</v>
      </c>
    </row>
    <row r="2" s="33" customFormat="1" ht="11.25">
      <c r="A2" s="32" t="s">
        <v>71</v>
      </c>
    </row>
    <row r="3" s="33" customFormat="1" ht="16.5" customHeight="1"/>
    <row r="4" s="33" customFormat="1" ht="23.25" customHeight="1">
      <c r="A4" s="32" t="s">
        <v>2</v>
      </c>
    </row>
    <row r="5" spans="1:21" s="33" customFormat="1" ht="11.25">
      <c r="A5" s="14" t="s">
        <v>0</v>
      </c>
      <c r="B5" s="36" t="s">
        <v>51</v>
      </c>
      <c r="C5" s="36" t="s">
        <v>52</v>
      </c>
      <c r="D5" s="36" t="s">
        <v>53</v>
      </c>
      <c r="E5" s="36" t="s">
        <v>54</v>
      </c>
      <c r="F5" s="36" t="s">
        <v>55</v>
      </c>
      <c r="G5" s="36" t="s">
        <v>56</v>
      </c>
      <c r="H5" s="36" t="s">
        <v>57</v>
      </c>
      <c r="I5" s="36" t="s">
        <v>58</v>
      </c>
      <c r="J5" s="36" t="s">
        <v>59</v>
      </c>
      <c r="K5" s="36" t="s">
        <v>60</v>
      </c>
      <c r="L5" s="36" t="s">
        <v>61</v>
      </c>
      <c r="M5" s="36" t="s">
        <v>62</v>
      </c>
      <c r="N5" s="36" t="s">
        <v>63</v>
      </c>
      <c r="O5" s="36" t="s">
        <v>64</v>
      </c>
      <c r="P5" s="36" t="s">
        <v>65</v>
      </c>
      <c r="Q5" s="36" t="s">
        <v>66</v>
      </c>
      <c r="R5" s="36" t="s">
        <v>67</v>
      </c>
      <c r="S5" s="36" t="s">
        <v>68</v>
      </c>
      <c r="T5" s="36" t="s">
        <v>69</v>
      </c>
      <c r="U5" s="36" t="s">
        <v>70</v>
      </c>
    </row>
    <row r="6" spans="1:21" s="33" customFormat="1" ht="11.25">
      <c r="A6" s="13" t="s">
        <v>1</v>
      </c>
      <c r="B6" s="37">
        <v>100</v>
      </c>
      <c r="C6" s="37">
        <v>200</v>
      </c>
      <c r="D6" s="37">
        <v>300</v>
      </c>
      <c r="E6" s="37">
        <v>500</v>
      </c>
      <c r="F6" s="37">
        <v>700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  <c r="N6" s="37">
        <v>0</v>
      </c>
      <c r="O6" s="37">
        <v>0</v>
      </c>
      <c r="P6" s="37">
        <v>0</v>
      </c>
      <c r="Q6" s="37">
        <v>0</v>
      </c>
      <c r="R6" s="37">
        <v>0</v>
      </c>
      <c r="S6" s="37">
        <v>0</v>
      </c>
      <c r="T6" s="37">
        <v>0</v>
      </c>
      <c r="U6" s="37">
        <v>0</v>
      </c>
    </row>
    <row r="7" s="38" customFormat="1" ht="11.25"/>
  </sheetData>
  <sheetProtection/>
  <printOptions/>
  <pageMargins left="0.75" right="0.75" top="1" bottom="1" header="0.5" footer="0.5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V26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X22" sqref="X22"/>
    </sheetView>
  </sheetViews>
  <sheetFormatPr defaultColWidth="9.140625" defaultRowHeight="12"/>
  <cols>
    <col min="1" max="1" width="40.8515625" style="0" customWidth="1"/>
    <col min="8" max="22" width="0" style="0" hidden="1" customWidth="1"/>
  </cols>
  <sheetData>
    <row r="1" s="1" customFormat="1" ht="22.5" customHeight="1">
      <c r="A1" s="15" t="s">
        <v>77</v>
      </c>
    </row>
    <row r="2" spans="1:22" s="1" customFormat="1" ht="22.5" customHeight="1">
      <c r="A2" s="5" t="s">
        <v>25</v>
      </c>
      <c r="B2" s="16" t="s">
        <v>24</v>
      </c>
      <c r="C2" s="6" t="str">
        <f>Параметры!B5</f>
        <v>Прод. 1</v>
      </c>
      <c r="D2" s="5" t="str">
        <f>Параметры!C5</f>
        <v>Прод. 2</v>
      </c>
      <c r="E2" s="5" t="str">
        <f>Параметры!D5</f>
        <v>Прод. 3</v>
      </c>
      <c r="F2" s="5" t="str">
        <f>Параметры!E5</f>
        <v>Прод. 4</v>
      </c>
      <c r="G2" s="5" t="str">
        <f>Параметры!F5</f>
        <v>Прод. 5</v>
      </c>
      <c r="H2" s="5" t="str">
        <f>Параметры!G5</f>
        <v>Прод. 6</v>
      </c>
      <c r="I2" s="5" t="str">
        <f>Параметры!H5</f>
        <v>Прод. 7</v>
      </c>
      <c r="J2" s="5" t="str">
        <f>Параметры!I5</f>
        <v>Прод. 8</v>
      </c>
      <c r="K2" s="5" t="str">
        <f>Параметры!J5</f>
        <v>Прод. 9</v>
      </c>
      <c r="L2" s="5" t="str">
        <f>Параметры!K5</f>
        <v>Прод. 10</v>
      </c>
      <c r="M2" s="5" t="str">
        <f>Параметры!L5</f>
        <v>Прод. 11</v>
      </c>
      <c r="N2" s="5" t="str">
        <f>Параметры!M5</f>
        <v>Прод. 12</v>
      </c>
      <c r="O2" s="5" t="str">
        <f>Параметры!N5</f>
        <v>Прод. 13</v>
      </c>
      <c r="P2" s="5" t="str">
        <f>Параметры!O5</f>
        <v>Прод. 14</v>
      </c>
      <c r="Q2" s="5" t="str">
        <f>Параметры!P5</f>
        <v>Прод. 15</v>
      </c>
      <c r="R2" s="5" t="str">
        <f>Параметры!Q5</f>
        <v>Прод. 16</v>
      </c>
      <c r="S2" s="5" t="str">
        <f>Параметры!R5</f>
        <v>Прод. 17</v>
      </c>
      <c r="T2" s="5" t="str">
        <f>Параметры!S5</f>
        <v>Прод. 18</v>
      </c>
      <c r="U2" s="5" t="str">
        <f>Параметры!T5</f>
        <v>Прод. 19</v>
      </c>
      <c r="V2" s="5" t="str">
        <f>Параметры!U5</f>
        <v>Прод. 20</v>
      </c>
    </row>
    <row r="3" spans="1:22" s="1" customFormat="1" ht="22.5" customHeight="1">
      <c r="A3" s="7" t="s">
        <v>3</v>
      </c>
      <c r="B3" s="17">
        <v>0.3</v>
      </c>
      <c r="C3" s="22">
        <f>(C4*$B4+C5*$B5+C6*$B6+C7*$B7+C8*$B8)/($B4+$B5+$B6+$B7+$B8)</f>
        <v>18</v>
      </c>
      <c r="D3" s="22">
        <f aca="true" t="shared" si="0" ref="D3:V3">(D4*$B4+D5*$B5+D6*$B6+D7*$B7+D8*$B8)/($B4+$B5+$B6+$B7+$B8)</f>
        <v>28</v>
      </c>
      <c r="E3" s="22">
        <f t="shared" si="0"/>
        <v>28</v>
      </c>
      <c r="F3" s="22">
        <f t="shared" si="0"/>
        <v>24</v>
      </c>
      <c r="G3" s="22">
        <f t="shared" si="0"/>
        <v>26</v>
      </c>
      <c r="H3" s="22">
        <f t="shared" si="0"/>
        <v>0</v>
      </c>
      <c r="I3" s="22">
        <f t="shared" si="0"/>
        <v>0</v>
      </c>
      <c r="J3" s="22">
        <f t="shared" si="0"/>
        <v>0</v>
      </c>
      <c r="K3" s="22">
        <f t="shared" si="0"/>
        <v>0</v>
      </c>
      <c r="L3" s="22">
        <f t="shared" si="0"/>
        <v>0</v>
      </c>
      <c r="M3" s="22">
        <f t="shared" si="0"/>
        <v>0</v>
      </c>
      <c r="N3" s="22">
        <f t="shared" si="0"/>
        <v>0</v>
      </c>
      <c r="O3" s="22">
        <f t="shared" si="0"/>
        <v>0</v>
      </c>
      <c r="P3" s="22">
        <f t="shared" si="0"/>
        <v>0</v>
      </c>
      <c r="Q3" s="22">
        <f t="shared" si="0"/>
        <v>0</v>
      </c>
      <c r="R3" s="22">
        <f t="shared" si="0"/>
        <v>0</v>
      </c>
      <c r="S3" s="22">
        <f t="shared" si="0"/>
        <v>0</v>
      </c>
      <c r="T3" s="22">
        <f t="shared" si="0"/>
        <v>0</v>
      </c>
      <c r="U3" s="22">
        <f t="shared" si="0"/>
        <v>0</v>
      </c>
      <c r="V3" s="22">
        <f t="shared" si="0"/>
        <v>0</v>
      </c>
    </row>
    <row r="4" spans="1:22" s="1" customFormat="1" ht="11.25">
      <c r="A4" s="3" t="s">
        <v>4</v>
      </c>
      <c r="B4" s="18">
        <v>0.2</v>
      </c>
      <c r="C4" s="24">
        <v>10</v>
      </c>
      <c r="D4" s="24">
        <v>10</v>
      </c>
      <c r="E4" s="24">
        <v>40</v>
      </c>
      <c r="F4" s="24">
        <v>20</v>
      </c>
      <c r="G4" s="24">
        <v>20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2" s="1" customFormat="1" ht="11.25">
      <c r="A5" s="3" t="s">
        <v>5</v>
      </c>
      <c r="B5" s="18">
        <v>0.2</v>
      </c>
      <c r="C5" s="24">
        <v>20</v>
      </c>
      <c r="D5" s="24">
        <v>30</v>
      </c>
      <c r="E5" s="24">
        <v>30</v>
      </c>
      <c r="F5" s="24">
        <v>30</v>
      </c>
      <c r="G5" s="24">
        <v>30</v>
      </c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1:22" s="1" customFormat="1" ht="11.25">
      <c r="A6" s="3" t="s">
        <v>6</v>
      </c>
      <c r="B6" s="18">
        <v>0.2</v>
      </c>
      <c r="C6" s="24">
        <v>10</v>
      </c>
      <c r="D6" s="24">
        <v>40</v>
      </c>
      <c r="E6" s="24">
        <v>20</v>
      </c>
      <c r="F6" s="24">
        <v>40</v>
      </c>
      <c r="G6" s="24">
        <v>50</v>
      </c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s="1" customFormat="1" ht="11.25">
      <c r="A7" s="3" t="s">
        <v>7</v>
      </c>
      <c r="B7" s="18">
        <v>0.2</v>
      </c>
      <c r="C7" s="24">
        <v>20</v>
      </c>
      <c r="D7" s="24">
        <v>50</v>
      </c>
      <c r="E7" s="24">
        <v>40</v>
      </c>
      <c r="F7" s="24">
        <v>20</v>
      </c>
      <c r="G7" s="24">
        <v>10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</row>
    <row r="8" spans="1:22" s="1" customFormat="1" ht="11.25">
      <c r="A8" s="3" t="s">
        <v>8</v>
      </c>
      <c r="B8" s="18">
        <v>0.2</v>
      </c>
      <c r="C8" s="24">
        <v>30</v>
      </c>
      <c r="D8" s="24">
        <v>10</v>
      </c>
      <c r="E8" s="24">
        <v>10</v>
      </c>
      <c r="F8" s="24">
        <v>10</v>
      </c>
      <c r="G8" s="24">
        <v>20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</row>
    <row r="9" spans="1:22" s="1" customFormat="1" ht="22.5" customHeight="1">
      <c r="A9" s="7" t="s">
        <v>9</v>
      </c>
      <c r="B9" s="17">
        <v>0.3</v>
      </c>
      <c r="C9" s="26">
        <f>(C10*$B10+C11*$B11+C12*$B12+C13*$B13)/($B10+$B11+$B12+$B13)</f>
        <v>17.5</v>
      </c>
      <c r="D9" s="26">
        <f aca="true" t="shared" si="1" ref="D9:V9">(D10*$B10+D11*$B11+D12*$B12+D13*$B13)/($B10+$B11+$B12+$B13)</f>
        <v>35</v>
      </c>
      <c r="E9" s="26">
        <f t="shared" si="1"/>
        <v>27.5</v>
      </c>
      <c r="F9" s="26">
        <f t="shared" si="1"/>
        <v>27.5</v>
      </c>
      <c r="G9" s="26">
        <f t="shared" si="1"/>
        <v>25</v>
      </c>
      <c r="H9" s="26">
        <f t="shared" si="1"/>
        <v>0</v>
      </c>
      <c r="I9" s="26">
        <f t="shared" si="1"/>
        <v>0</v>
      </c>
      <c r="J9" s="26">
        <f t="shared" si="1"/>
        <v>0</v>
      </c>
      <c r="K9" s="26">
        <f t="shared" si="1"/>
        <v>0</v>
      </c>
      <c r="L9" s="26">
        <f t="shared" si="1"/>
        <v>0</v>
      </c>
      <c r="M9" s="26">
        <f t="shared" si="1"/>
        <v>0</v>
      </c>
      <c r="N9" s="26">
        <f t="shared" si="1"/>
        <v>0</v>
      </c>
      <c r="O9" s="26">
        <f t="shared" si="1"/>
        <v>0</v>
      </c>
      <c r="P9" s="26">
        <f t="shared" si="1"/>
        <v>0</v>
      </c>
      <c r="Q9" s="26">
        <f t="shared" si="1"/>
        <v>0</v>
      </c>
      <c r="R9" s="26">
        <f t="shared" si="1"/>
        <v>0</v>
      </c>
      <c r="S9" s="26">
        <f t="shared" si="1"/>
        <v>0</v>
      </c>
      <c r="T9" s="26">
        <f t="shared" si="1"/>
        <v>0</v>
      </c>
      <c r="U9" s="26">
        <f t="shared" si="1"/>
        <v>0</v>
      </c>
      <c r="V9" s="26">
        <f t="shared" si="1"/>
        <v>0</v>
      </c>
    </row>
    <row r="10" spans="1:22" s="1" customFormat="1" ht="11.25">
      <c r="A10" s="3" t="s">
        <v>10</v>
      </c>
      <c r="B10" s="18">
        <v>0.25</v>
      </c>
      <c r="C10" s="24">
        <v>20</v>
      </c>
      <c r="D10" s="24">
        <v>30</v>
      </c>
      <c r="E10" s="24">
        <v>30</v>
      </c>
      <c r="F10" s="24">
        <v>30</v>
      </c>
      <c r="G10" s="24">
        <v>30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2" s="1" customFormat="1" ht="11.25">
      <c r="A11" s="3" t="s">
        <v>11</v>
      </c>
      <c r="B11" s="18">
        <v>0.25</v>
      </c>
      <c r="C11" s="24">
        <v>10</v>
      </c>
      <c r="D11" s="24">
        <v>40</v>
      </c>
      <c r="E11" s="24">
        <v>20</v>
      </c>
      <c r="F11" s="24">
        <v>40</v>
      </c>
      <c r="G11" s="24">
        <v>50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s="1" customFormat="1" ht="11.25">
      <c r="A12" s="3" t="s">
        <v>12</v>
      </c>
      <c r="B12" s="18">
        <v>0.25</v>
      </c>
      <c r="C12" s="24">
        <v>20</v>
      </c>
      <c r="D12" s="24">
        <v>50</v>
      </c>
      <c r="E12" s="24">
        <v>40</v>
      </c>
      <c r="F12" s="24">
        <v>20</v>
      </c>
      <c r="G12" s="24">
        <v>10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</row>
    <row r="13" spans="1:22" s="1" customFormat="1" ht="11.25">
      <c r="A13" s="3" t="s">
        <v>13</v>
      </c>
      <c r="B13" s="18">
        <v>0.25</v>
      </c>
      <c r="C13" s="24">
        <v>20</v>
      </c>
      <c r="D13" s="24">
        <v>20</v>
      </c>
      <c r="E13" s="24">
        <v>20</v>
      </c>
      <c r="F13" s="24">
        <v>20</v>
      </c>
      <c r="G13" s="24">
        <v>10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</row>
    <row r="14" spans="1:22" s="1" customFormat="1" ht="22.5" customHeight="1">
      <c r="A14" s="3" t="s">
        <v>14</v>
      </c>
      <c r="B14" s="17">
        <v>0.2</v>
      </c>
      <c r="C14" s="26">
        <f>(C15*$B15+C16*$B16+C17*$B17+C18*$B18)/($B15+$B16+$B17+$B18)</f>
        <v>17.5</v>
      </c>
      <c r="D14" s="26">
        <f aca="true" t="shared" si="2" ref="D14:V14">(D15*$B15+D16*$B16+D17*$B17+D18*$B18)/($B15+$B16+$B17+$B18)</f>
        <v>30</v>
      </c>
      <c r="E14" s="26">
        <f t="shared" si="2"/>
        <v>20</v>
      </c>
      <c r="F14" s="26">
        <f t="shared" si="2"/>
        <v>22.5</v>
      </c>
      <c r="G14" s="26">
        <f t="shared" si="2"/>
        <v>22.5</v>
      </c>
      <c r="H14" s="26">
        <f t="shared" si="2"/>
        <v>0</v>
      </c>
      <c r="I14" s="26">
        <f t="shared" si="2"/>
        <v>0</v>
      </c>
      <c r="J14" s="26">
        <f t="shared" si="2"/>
        <v>0</v>
      </c>
      <c r="K14" s="26">
        <f t="shared" si="2"/>
        <v>0</v>
      </c>
      <c r="L14" s="26">
        <f t="shared" si="2"/>
        <v>0</v>
      </c>
      <c r="M14" s="26">
        <f t="shared" si="2"/>
        <v>0</v>
      </c>
      <c r="N14" s="26">
        <f t="shared" si="2"/>
        <v>0</v>
      </c>
      <c r="O14" s="26">
        <f t="shared" si="2"/>
        <v>0</v>
      </c>
      <c r="P14" s="26">
        <f t="shared" si="2"/>
        <v>0</v>
      </c>
      <c r="Q14" s="26">
        <f t="shared" si="2"/>
        <v>0</v>
      </c>
      <c r="R14" s="26">
        <f t="shared" si="2"/>
        <v>0</v>
      </c>
      <c r="S14" s="26">
        <f t="shared" si="2"/>
        <v>0</v>
      </c>
      <c r="T14" s="26">
        <f t="shared" si="2"/>
        <v>0</v>
      </c>
      <c r="U14" s="26">
        <f t="shared" si="2"/>
        <v>0</v>
      </c>
      <c r="V14" s="26">
        <f t="shared" si="2"/>
        <v>0</v>
      </c>
    </row>
    <row r="15" spans="1:22" s="1" customFormat="1" ht="11.25">
      <c r="A15" s="3" t="s">
        <v>15</v>
      </c>
      <c r="B15" s="18">
        <v>0.25</v>
      </c>
      <c r="C15" s="24">
        <v>10</v>
      </c>
      <c r="D15" s="24">
        <v>20</v>
      </c>
      <c r="E15" s="24">
        <v>10</v>
      </c>
      <c r="F15" s="24">
        <v>20</v>
      </c>
      <c r="G15" s="24">
        <v>10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</row>
    <row r="16" spans="1:22" s="1" customFormat="1" ht="11.25">
      <c r="A16" s="3" t="s">
        <v>16</v>
      </c>
      <c r="B16" s="18">
        <v>0.25</v>
      </c>
      <c r="C16" s="24">
        <v>10</v>
      </c>
      <c r="D16" s="24">
        <v>40</v>
      </c>
      <c r="E16" s="24">
        <v>20</v>
      </c>
      <c r="F16" s="24">
        <v>40</v>
      </c>
      <c r="G16" s="24">
        <v>50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</row>
    <row r="17" spans="1:22" s="1" customFormat="1" ht="11.25">
      <c r="A17" s="3" t="s">
        <v>17</v>
      </c>
      <c r="B17" s="18">
        <v>0.25</v>
      </c>
      <c r="C17" s="24">
        <v>20</v>
      </c>
      <c r="D17" s="24">
        <v>50</v>
      </c>
      <c r="E17" s="24">
        <v>40</v>
      </c>
      <c r="F17" s="24">
        <v>20</v>
      </c>
      <c r="G17" s="24">
        <v>10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</row>
    <row r="18" spans="1:22" s="1" customFormat="1" ht="11.25">
      <c r="A18" s="3" t="s">
        <v>18</v>
      </c>
      <c r="B18" s="18">
        <v>0.25</v>
      </c>
      <c r="C18" s="24">
        <v>30</v>
      </c>
      <c r="D18" s="24">
        <v>10</v>
      </c>
      <c r="E18" s="24">
        <v>10</v>
      </c>
      <c r="F18" s="24">
        <v>10</v>
      </c>
      <c r="G18" s="24">
        <v>20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</row>
    <row r="19" spans="1:22" s="1" customFormat="1" ht="22.5" customHeight="1">
      <c r="A19" s="3" t="s">
        <v>26</v>
      </c>
      <c r="B19" s="17">
        <v>0.2</v>
      </c>
      <c r="C19" s="26">
        <f>(C20*$B20+C21*$B21+C22*$B22+C23*$B23+C24*$B24)/($B20+$B21+$B22+$B23+$B24)</f>
        <v>20</v>
      </c>
      <c r="D19" s="26">
        <f aca="true" t="shared" si="3" ref="D19:V19">(D20*$B20+D21*$B21+D22*$B22+D23*$B23+D24*$B24)/($B20+$B21+$B22+$B23+$B24)</f>
        <v>22</v>
      </c>
      <c r="E19" s="26">
        <f t="shared" si="3"/>
        <v>24</v>
      </c>
      <c r="F19" s="26">
        <f t="shared" si="3"/>
        <v>22</v>
      </c>
      <c r="G19" s="26">
        <f t="shared" si="3"/>
        <v>34</v>
      </c>
      <c r="H19" s="26">
        <f t="shared" si="3"/>
        <v>0</v>
      </c>
      <c r="I19" s="26">
        <f t="shared" si="3"/>
        <v>0</v>
      </c>
      <c r="J19" s="26">
        <f t="shared" si="3"/>
        <v>0</v>
      </c>
      <c r="K19" s="26">
        <f t="shared" si="3"/>
        <v>0</v>
      </c>
      <c r="L19" s="26">
        <f t="shared" si="3"/>
        <v>0</v>
      </c>
      <c r="M19" s="26">
        <f t="shared" si="3"/>
        <v>0</v>
      </c>
      <c r="N19" s="26">
        <f t="shared" si="3"/>
        <v>0</v>
      </c>
      <c r="O19" s="26">
        <f t="shared" si="3"/>
        <v>0</v>
      </c>
      <c r="P19" s="26">
        <f t="shared" si="3"/>
        <v>0</v>
      </c>
      <c r="Q19" s="26">
        <f t="shared" si="3"/>
        <v>0</v>
      </c>
      <c r="R19" s="26">
        <f t="shared" si="3"/>
        <v>0</v>
      </c>
      <c r="S19" s="26">
        <f t="shared" si="3"/>
        <v>0</v>
      </c>
      <c r="T19" s="26">
        <f t="shared" si="3"/>
        <v>0</v>
      </c>
      <c r="U19" s="26">
        <f t="shared" si="3"/>
        <v>0</v>
      </c>
      <c r="V19" s="26">
        <f t="shared" si="3"/>
        <v>0</v>
      </c>
    </row>
    <row r="20" spans="1:22" s="1" customFormat="1" ht="11.25">
      <c r="A20" s="3" t="s">
        <v>19</v>
      </c>
      <c r="B20" s="18">
        <v>0.2</v>
      </c>
      <c r="C20" s="24">
        <v>10</v>
      </c>
      <c r="D20" s="24">
        <v>10</v>
      </c>
      <c r="E20" s="24">
        <v>40</v>
      </c>
      <c r="F20" s="24">
        <v>20</v>
      </c>
      <c r="G20" s="24">
        <v>20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</row>
    <row r="21" spans="1:22" s="1" customFormat="1" ht="11.25">
      <c r="A21" s="3" t="s">
        <v>20</v>
      </c>
      <c r="B21" s="18">
        <v>0.2</v>
      </c>
      <c r="C21" s="24">
        <v>20</v>
      </c>
      <c r="D21" s="24">
        <v>30</v>
      </c>
      <c r="E21" s="24">
        <v>30</v>
      </c>
      <c r="F21" s="24">
        <v>30</v>
      </c>
      <c r="G21" s="24">
        <v>30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</row>
    <row r="22" spans="1:22" s="1" customFormat="1" ht="11.25">
      <c r="A22" s="3" t="s">
        <v>21</v>
      </c>
      <c r="B22" s="18">
        <v>0.2</v>
      </c>
      <c r="C22" s="24">
        <v>10</v>
      </c>
      <c r="D22" s="24">
        <v>40</v>
      </c>
      <c r="E22" s="24">
        <v>20</v>
      </c>
      <c r="F22" s="24">
        <v>40</v>
      </c>
      <c r="G22" s="24">
        <v>50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</row>
    <row r="23" spans="1:22" s="1" customFormat="1" ht="11.25">
      <c r="A23" s="3" t="s">
        <v>22</v>
      </c>
      <c r="B23" s="18">
        <v>0.2</v>
      </c>
      <c r="C23" s="24">
        <v>30</v>
      </c>
      <c r="D23" s="24">
        <v>20</v>
      </c>
      <c r="E23" s="24">
        <v>20</v>
      </c>
      <c r="F23" s="24">
        <v>10</v>
      </c>
      <c r="G23" s="24">
        <v>50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1:22" s="1" customFormat="1" ht="11.25">
      <c r="A24" s="4" t="s">
        <v>23</v>
      </c>
      <c r="B24" s="19">
        <v>0.2</v>
      </c>
      <c r="C24" s="24">
        <v>30</v>
      </c>
      <c r="D24" s="24">
        <v>10</v>
      </c>
      <c r="E24" s="24">
        <v>10</v>
      </c>
      <c r="F24" s="24">
        <v>10</v>
      </c>
      <c r="G24" s="24">
        <v>20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</row>
    <row r="25" spans="3:22" ht="11.25"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:22" ht="11.25">
      <c r="A26" s="12" t="s">
        <v>76</v>
      </c>
      <c r="B26" s="12"/>
      <c r="C26" s="31">
        <f>(C3*$B$3+C9*$B$9+C14*$B$14+C19*$B$19)/($B$3+$B$9+$B$14+$B$19)</f>
        <v>18.15</v>
      </c>
      <c r="D26" s="31">
        <f>(D3*$B$3+D9*$B$9+D14*$B$14+D19*$B$19)/($B$3+$B$9+$B$14+$B$19)</f>
        <v>29.299999999999997</v>
      </c>
      <c r="E26" s="31">
        <f aca="true" t="shared" si="4" ref="E26:V26">(E3*$B$3+E9*$B$9+E14*$B$14+E19*$B$19)/($B$3+$B$9+$B$14+$B$19)</f>
        <v>25.45</v>
      </c>
      <c r="F26" s="31">
        <f t="shared" si="4"/>
        <v>24.35</v>
      </c>
      <c r="G26" s="31">
        <f t="shared" si="4"/>
        <v>26.6</v>
      </c>
      <c r="H26" s="31">
        <f t="shared" si="4"/>
        <v>0</v>
      </c>
      <c r="I26" s="31">
        <f t="shared" si="4"/>
        <v>0</v>
      </c>
      <c r="J26" s="31">
        <f t="shared" si="4"/>
        <v>0</v>
      </c>
      <c r="K26" s="31">
        <f t="shared" si="4"/>
        <v>0</v>
      </c>
      <c r="L26" s="31">
        <f t="shared" si="4"/>
        <v>0</v>
      </c>
      <c r="M26" s="31">
        <f t="shared" si="4"/>
        <v>0</v>
      </c>
      <c r="N26" s="31">
        <f t="shared" si="4"/>
        <v>0</v>
      </c>
      <c r="O26" s="31">
        <f t="shared" si="4"/>
        <v>0</v>
      </c>
      <c r="P26" s="31">
        <f t="shared" si="4"/>
        <v>0</v>
      </c>
      <c r="Q26" s="31">
        <f t="shared" si="4"/>
        <v>0</v>
      </c>
      <c r="R26" s="31">
        <f t="shared" si="4"/>
        <v>0</v>
      </c>
      <c r="S26" s="31">
        <f t="shared" si="4"/>
        <v>0</v>
      </c>
      <c r="T26" s="31">
        <f t="shared" si="4"/>
        <v>0</v>
      </c>
      <c r="U26" s="31">
        <f t="shared" si="4"/>
        <v>0</v>
      </c>
      <c r="V26" s="31">
        <f t="shared" si="4"/>
        <v>0</v>
      </c>
    </row>
  </sheetData>
  <sheetProtection/>
  <dataValidations count="1">
    <dataValidation type="whole" allowBlank="1" showInputMessage="1" showErrorMessage="1" errorTitle="Недопустимое значение" error="Значение фактора должно быть в интервале от 0 до 100" sqref="C4:V8 C15:V18 C10:V13 C20:V24">
      <formula1>0</formula1>
      <formula2>100</formula2>
    </dataValidation>
  </dataValidation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V28"/>
  <sheetViews>
    <sheetView zoomScalePageLayoutView="0" workbookViewId="0" topLeftCell="A10">
      <pane xSplit="2" topLeftCell="C1" activePane="topRight" state="frozen"/>
      <selection pane="topLeft" activeCell="A1" sqref="A1"/>
      <selection pane="topRight" activeCell="X25" sqref="X25"/>
    </sheetView>
  </sheetViews>
  <sheetFormatPr defaultColWidth="9.140625" defaultRowHeight="12"/>
  <cols>
    <col min="1" max="1" width="40.8515625" style="0" customWidth="1"/>
    <col min="8" max="22" width="0" style="0" hidden="1" customWidth="1"/>
  </cols>
  <sheetData>
    <row r="1" s="1" customFormat="1" ht="22.5" customHeight="1">
      <c r="A1" s="15" t="s">
        <v>78</v>
      </c>
    </row>
    <row r="2" spans="1:22" s="1" customFormat="1" ht="22.5" customHeight="1">
      <c r="A2" s="5" t="s">
        <v>25</v>
      </c>
      <c r="B2" s="16" t="s">
        <v>24</v>
      </c>
      <c r="C2" s="6" t="str">
        <f>Параметры!B5</f>
        <v>Прод. 1</v>
      </c>
      <c r="D2" s="5" t="str">
        <f>Параметры!C5</f>
        <v>Прод. 2</v>
      </c>
      <c r="E2" s="5" t="str">
        <f>Параметры!D5</f>
        <v>Прод. 3</v>
      </c>
      <c r="F2" s="5" t="str">
        <f>Параметры!E5</f>
        <v>Прод. 4</v>
      </c>
      <c r="G2" s="5" t="str">
        <f>Параметры!F5</f>
        <v>Прод. 5</v>
      </c>
      <c r="H2" s="5" t="str">
        <f>Параметры!G5</f>
        <v>Прод. 6</v>
      </c>
      <c r="I2" s="5" t="str">
        <f>Параметры!H5</f>
        <v>Прод. 7</v>
      </c>
      <c r="J2" s="5" t="str">
        <f>Параметры!I5</f>
        <v>Прод. 8</v>
      </c>
      <c r="K2" s="5" t="str">
        <f>Параметры!J5</f>
        <v>Прод. 9</v>
      </c>
      <c r="L2" s="5" t="str">
        <f>Параметры!K5</f>
        <v>Прод. 10</v>
      </c>
      <c r="M2" s="5" t="str">
        <f>Параметры!L5</f>
        <v>Прод. 11</v>
      </c>
      <c r="N2" s="5" t="str">
        <f>Параметры!M5</f>
        <v>Прод. 12</v>
      </c>
      <c r="O2" s="5" t="str">
        <f>Параметры!N5</f>
        <v>Прод. 13</v>
      </c>
      <c r="P2" s="5" t="str">
        <f>Параметры!O5</f>
        <v>Прод. 14</v>
      </c>
      <c r="Q2" s="5" t="str">
        <f>Параметры!P5</f>
        <v>Прод. 15</v>
      </c>
      <c r="R2" s="5" t="str">
        <f>Параметры!Q5</f>
        <v>Прод. 16</v>
      </c>
      <c r="S2" s="5" t="str">
        <f>Параметры!R5</f>
        <v>Прод. 17</v>
      </c>
      <c r="T2" s="5" t="str">
        <f>Параметры!S5</f>
        <v>Прод. 18</v>
      </c>
      <c r="U2" s="5" t="str">
        <f>Параметры!T5</f>
        <v>Прод. 19</v>
      </c>
      <c r="V2" s="5" t="str">
        <f>Параметры!U5</f>
        <v>Прод. 20</v>
      </c>
    </row>
    <row r="3" spans="1:22" s="1" customFormat="1" ht="22.5" customHeight="1">
      <c r="A3" s="7" t="s">
        <v>27</v>
      </c>
      <c r="B3" s="17">
        <v>0.3</v>
      </c>
      <c r="C3" s="22">
        <f>(C4*$B4+C5*$B5+C6*$B6+C7*$B7+C8*$B8+C9*$B9)/($B4+$B5+$B6+$B7+$B8+$B9)</f>
        <v>18.18181818181818</v>
      </c>
      <c r="D3" s="23">
        <f aca="true" t="shared" si="0" ref="D3:V3">(D4*$B4+D5*$B5+D6*$B6+D7*$B7+D8*$B8+D9*$B9)/($B4+$B5+$B6+$B7+$B8+$B9)</f>
        <v>22.27272727272727</v>
      </c>
      <c r="E3" s="23">
        <f t="shared" si="0"/>
        <v>25.454545454545453</v>
      </c>
      <c r="F3" s="23">
        <f t="shared" si="0"/>
        <v>24.999999999999996</v>
      </c>
      <c r="G3" s="23">
        <f t="shared" si="0"/>
        <v>36.81818181818181</v>
      </c>
      <c r="H3" s="23">
        <f t="shared" si="0"/>
        <v>0</v>
      </c>
      <c r="I3" s="23">
        <f t="shared" si="0"/>
        <v>0</v>
      </c>
      <c r="J3" s="23">
        <f t="shared" si="0"/>
        <v>0</v>
      </c>
      <c r="K3" s="23">
        <f t="shared" si="0"/>
        <v>0</v>
      </c>
      <c r="L3" s="23">
        <f t="shared" si="0"/>
        <v>0</v>
      </c>
      <c r="M3" s="23">
        <f t="shared" si="0"/>
        <v>0</v>
      </c>
      <c r="N3" s="23">
        <f t="shared" si="0"/>
        <v>0</v>
      </c>
      <c r="O3" s="23">
        <f t="shared" si="0"/>
        <v>0</v>
      </c>
      <c r="P3" s="23">
        <f t="shared" si="0"/>
        <v>0</v>
      </c>
      <c r="Q3" s="23">
        <f t="shared" si="0"/>
        <v>0</v>
      </c>
      <c r="R3" s="23">
        <f t="shared" si="0"/>
        <v>0</v>
      </c>
      <c r="S3" s="23">
        <f t="shared" si="0"/>
        <v>0</v>
      </c>
      <c r="T3" s="23">
        <f t="shared" si="0"/>
        <v>0</v>
      </c>
      <c r="U3" s="23">
        <f t="shared" si="0"/>
        <v>0</v>
      </c>
      <c r="V3" s="23">
        <f t="shared" si="0"/>
        <v>0</v>
      </c>
    </row>
    <row r="4" spans="1:22" s="1" customFormat="1" ht="11.25">
      <c r="A4" s="3" t="s">
        <v>28</v>
      </c>
      <c r="B4" s="18">
        <v>0.2</v>
      </c>
      <c r="C4" s="24">
        <v>10</v>
      </c>
      <c r="D4" s="24">
        <v>10</v>
      </c>
      <c r="E4" s="24">
        <v>40</v>
      </c>
      <c r="F4" s="24">
        <v>20</v>
      </c>
      <c r="G4" s="24">
        <v>20</v>
      </c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2" s="1" customFormat="1" ht="11.25">
      <c r="A5" s="3" t="s">
        <v>29</v>
      </c>
      <c r="B5" s="18">
        <v>0.2</v>
      </c>
      <c r="C5" s="24">
        <v>20</v>
      </c>
      <c r="D5" s="24">
        <v>30</v>
      </c>
      <c r="E5" s="24">
        <v>30</v>
      </c>
      <c r="F5" s="24">
        <v>30</v>
      </c>
      <c r="G5" s="24">
        <v>30</v>
      </c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22" s="1" customFormat="1" ht="11.25">
      <c r="A6" s="3" t="s">
        <v>30</v>
      </c>
      <c r="B6" s="18">
        <v>0.2</v>
      </c>
      <c r="C6" s="24">
        <v>10</v>
      </c>
      <c r="D6" s="24">
        <v>40</v>
      </c>
      <c r="E6" s="24">
        <v>20</v>
      </c>
      <c r="F6" s="24">
        <v>40</v>
      </c>
      <c r="G6" s="24">
        <v>50</v>
      </c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2" s="1" customFormat="1" ht="11.25">
      <c r="A7" s="3" t="s">
        <v>31</v>
      </c>
      <c r="B7" s="18">
        <v>0.2</v>
      </c>
      <c r="C7" s="24">
        <v>30</v>
      </c>
      <c r="D7" s="24">
        <v>20</v>
      </c>
      <c r="E7" s="24">
        <v>20</v>
      </c>
      <c r="F7" s="24">
        <v>10</v>
      </c>
      <c r="G7" s="24">
        <v>50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1:22" s="1" customFormat="1" ht="11.25">
      <c r="A8" s="3" t="s">
        <v>32</v>
      </c>
      <c r="B8" s="18">
        <v>0.15</v>
      </c>
      <c r="C8" s="24">
        <v>30</v>
      </c>
      <c r="D8" s="24">
        <v>10</v>
      </c>
      <c r="E8" s="24">
        <v>10</v>
      </c>
      <c r="F8" s="24">
        <v>10</v>
      </c>
      <c r="G8" s="24">
        <v>20</v>
      </c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2" s="1" customFormat="1" ht="11.25">
      <c r="A9" s="3" t="s">
        <v>33</v>
      </c>
      <c r="B9" s="18">
        <v>0.15</v>
      </c>
      <c r="C9" s="24">
        <v>10</v>
      </c>
      <c r="D9" s="25">
        <v>20</v>
      </c>
      <c r="E9" s="25">
        <v>30</v>
      </c>
      <c r="F9" s="25">
        <v>40</v>
      </c>
      <c r="G9" s="25">
        <v>50</v>
      </c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</row>
    <row r="10" spans="1:22" s="1" customFormat="1" ht="22.5" customHeight="1">
      <c r="A10" s="7" t="s">
        <v>34</v>
      </c>
      <c r="B10" s="17">
        <v>0.2</v>
      </c>
      <c r="C10" s="26">
        <f>(C11*$B11+C12*$B12)/($B11+$B12)</f>
        <v>30</v>
      </c>
      <c r="D10" s="27">
        <f aca="true" t="shared" si="1" ref="D10:V10">(D11*$B11+D12*$B12)/($B11+$B12)</f>
        <v>30</v>
      </c>
      <c r="E10" s="27">
        <f t="shared" si="1"/>
        <v>30</v>
      </c>
      <c r="F10" s="27">
        <f t="shared" si="1"/>
        <v>15</v>
      </c>
      <c r="G10" s="27">
        <f t="shared" si="1"/>
        <v>10</v>
      </c>
      <c r="H10" s="27">
        <f t="shared" si="1"/>
        <v>0</v>
      </c>
      <c r="I10" s="27">
        <f t="shared" si="1"/>
        <v>0</v>
      </c>
      <c r="J10" s="27">
        <f t="shared" si="1"/>
        <v>0</v>
      </c>
      <c r="K10" s="27">
        <f t="shared" si="1"/>
        <v>0</v>
      </c>
      <c r="L10" s="27">
        <f t="shared" si="1"/>
        <v>0</v>
      </c>
      <c r="M10" s="27">
        <f t="shared" si="1"/>
        <v>0</v>
      </c>
      <c r="N10" s="27">
        <f t="shared" si="1"/>
        <v>0</v>
      </c>
      <c r="O10" s="27">
        <f t="shared" si="1"/>
        <v>0</v>
      </c>
      <c r="P10" s="27">
        <f t="shared" si="1"/>
        <v>0</v>
      </c>
      <c r="Q10" s="27">
        <f t="shared" si="1"/>
        <v>0</v>
      </c>
      <c r="R10" s="27">
        <f t="shared" si="1"/>
        <v>0</v>
      </c>
      <c r="S10" s="27">
        <f t="shared" si="1"/>
        <v>0</v>
      </c>
      <c r="T10" s="27">
        <f t="shared" si="1"/>
        <v>0</v>
      </c>
      <c r="U10" s="27">
        <f t="shared" si="1"/>
        <v>0</v>
      </c>
      <c r="V10" s="27">
        <f t="shared" si="1"/>
        <v>0</v>
      </c>
    </row>
    <row r="11" spans="1:22" s="1" customFormat="1" ht="11.25">
      <c r="A11" s="3" t="s">
        <v>35</v>
      </c>
      <c r="B11" s="18">
        <v>0.5</v>
      </c>
      <c r="C11" s="24">
        <v>20</v>
      </c>
      <c r="D11" s="25">
        <v>10</v>
      </c>
      <c r="E11" s="25">
        <v>40</v>
      </c>
      <c r="F11" s="25">
        <v>20</v>
      </c>
      <c r="G11" s="25">
        <v>10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</row>
    <row r="12" spans="1:22" s="1" customFormat="1" ht="11.25">
      <c r="A12" s="3" t="s">
        <v>36</v>
      </c>
      <c r="B12" s="18">
        <v>0.5</v>
      </c>
      <c r="C12" s="24">
        <v>40</v>
      </c>
      <c r="D12" s="25">
        <v>50</v>
      </c>
      <c r="E12" s="25">
        <v>20</v>
      </c>
      <c r="F12" s="25">
        <v>10</v>
      </c>
      <c r="G12" s="25">
        <v>10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</row>
    <row r="13" spans="1:22" s="1" customFormat="1" ht="22.5" customHeight="1">
      <c r="A13" s="7" t="s">
        <v>37</v>
      </c>
      <c r="B13" s="17">
        <v>0.2</v>
      </c>
      <c r="C13" s="26">
        <f>(C14*$B14+C15*$B15+C16*$B16+C17*$B17)/($B14+$B15+$B16+$B17)</f>
        <v>17.5</v>
      </c>
      <c r="D13" s="27">
        <f aca="true" t="shared" si="2" ref="D13:V13">(D14*$B14+D15*$B15+D16*$B16+D17*$B17)/($B14+$B15+$B16+$B17)</f>
        <v>22.5</v>
      </c>
      <c r="E13" s="27">
        <f t="shared" si="2"/>
        <v>20</v>
      </c>
      <c r="F13" s="27">
        <f t="shared" si="2"/>
        <v>27.5</v>
      </c>
      <c r="G13" s="27">
        <f t="shared" si="2"/>
        <v>42.5</v>
      </c>
      <c r="H13" s="27">
        <f t="shared" si="2"/>
        <v>0</v>
      </c>
      <c r="I13" s="27">
        <f t="shared" si="2"/>
        <v>0</v>
      </c>
      <c r="J13" s="27">
        <f t="shared" si="2"/>
        <v>0</v>
      </c>
      <c r="K13" s="27">
        <f t="shared" si="2"/>
        <v>0</v>
      </c>
      <c r="L13" s="27">
        <f t="shared" si="2"/>
        <v>0</v>
      </c>
      <c r="M13" s="27">
        <f t="shared" si="2"/>
        <v>0</v>
      </c>
      <c r="N13" s="27">
        <f t="shared" si="2"/>
        <v>0</v>
      </c>
      <c r="O13" s="27">
        <f t="shared" si="2"/>
        <v>0</v>
      </c>
      <c r="P13" s="27">
        <f t="shared" si="2"/>
        <v>0</v>
      </c>
      <c r="Q13" s="27">
        <f t="shared" si="2"/>
        <v>0</v>
      </c>
      <c r="R13" s="27">
        <f t="shared" si="2"/>
        <v>0</v>
      </c>
      <c r="S13" s="27">
        <f t="shared" si="2"/>
        <v>0</v>
      </c>
      <c r="T13" s="27">
        <f t="shared" si="2"/>
        <v>0</v>
      </c>
      <c r="U13" s="27">
        <f t="shared" si="2"/>
        <v>0</v>
      </c>
      <c r="V13" s="27">
        <f t="shared" si="2"/>
        <v>0</v>
      </c>
    </row>
    <row r="14" spans="1:22" s="1" customFormat="1" ht="11.25">
      <c r="A14" s="3" t="s">
        <v>38</v>
      </c>
      <c r="B14" s="18">
        <v>0.25</v>
      </c>
      <c r="C14" s="24">
        <v>10</v>
      </c>
      <c r="D14" s="24">
        <v>40</v>
      </c>
      <c r="E14" s="24">
        <v>20</v>
      </c>
      <c r="F14" s="24">
        <v>40</v>
      </c>
      <c r="G14" s="24">
        <v>50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</row>
    <row r="15" spans="1:22" s="1" customFormat="1" ht="11.25">
      <c r="A15" s="3" t="s">
        <v>39</v>
      </c>
      <c r="B15" s="18">
        <v>0.25</v>
      </c>
      <c r="C15" s="24">
        <v>30</v>
      </c>
      <c r="D15" s="24">
        <v>20</v>
      </c>
      <c r="E15" s="24">
        <v>20</v>
      </c>
      <c r="F15" s="24">
        <v>10</v>
      </c>
      <c r="G15" s="24">
        <v>50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</row>
    <row r="16" spans="1:22" s="1" customFormat="1" ht="11.25">
      <c r="A16" s="3" t="s">
        <v>40</v>
      </c>
      <c r="B16" s="18">
        <v>0.25</v>
      </c>
      <c r="C16" s="24">
        <v>20</v>
      </c>
      <c r="D16" s="24">
        <v>10</v>
      </c>
      <c r="E16" s="24">
        <v>10</v>
      </c>
      <c r="F16" s="24">
        <v>20</v>
      </c>
      <c r="G16" s="24">
        <v>20</v>
      </c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</row>
    <row r="17" spans="1:22" s="1" customFormat="1" ht="11.25">
      <c r="A17" s="3" t="s">
        <v>41</v>
      </c>
      <c r="B17" s="18">
        <v>0.25</v>
      </c>
      <c r="C17" s="24">
        <v>10</v>
      </c>
      <c r="D17" s="25">
        <v>20</v>
      </c>
      <c r="E17" s="25">
        <v>30</v>
      </c>
      <c r="F17" s="25">
        <v>40</v>
      </c>
      <c r="G17" s="25">
        <v>50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2" s="1" customFormat="1" ht="22.5" customHeight="1">
      <c r="A18" s="7" t="s">
        <v>42</v>
      </c>
      <c r="B18" s="17">
        <v>0.2</v>
      </c>
      <c r="C18" s="26">
        <f>(C19*$B19+C20*$B20+C21*$B21+C22*$B22)/($B19+$B20+$B21+$B22)</f>
        <v>17.5</v>
      </c>
      <c r="D18" s="27">
        <f aca="true" t="shared" si="3" ref="D18:V18">(D19*$B19+D20*$B20+D21*$B21+D22*$B22)/($B19+$B20+$B21+$B22)</f>
        <v>25</v>
      </c>
      <c r="E18" s="27">
        <f t="shared" si="3"/>
        <v>27.5</v>
      </c>
      <c r="F18" s="27">
        <f t="shared" si="3"/>
        <v>25</v>
      </c>
      <c r="G18" s="27">
        <f t="shared" si="3"/>
        <v>37.5</v>
      </c>
      <c r="H18" s="27">
        <f t="shared" si="3"/>
        <v>0</v>
      </c>
      <c r="I18" s="27">
        <f t="shared" si="3"/>
        <v>0</v>
      </c>
      <c r="J18" s="27">
        <f t="shared" si="3"/>
        <v>0</v>
      </c>
      <c r="K18" s="27">
        <f t="shared" si="3"/>
        <v>0</v>
      </c>
      <c r="L18" s="27">
        <f t="shared" si="3"/>
        <v>0</v>
      </c>
      <c r="M18" s="27">
        <f t="shared" si="3"/>
        <v>0</v>
      </c>
      <c r="N18" s="27">
        <f t="shared" si="3"/>
        <v>0</v>
      </c>
      <c r="O18" s="27">
        <f t="shared" si="3"/>
        <v>0</v>
      </c>
      <c r="P18" s="27">
        <f t="shared" si="3"/>
        <v>0</v>
      </c>
      <c r="Q18" s="27">
        <f t="shared" si="3"/>
        <v>0</v>
      </c>
      <c r="R18" s="27">
        <f t="shared" si="3"/>
        <v>0</v>
      </c>
      <c r="S18" s="27">
        <f t="shared" si="3"/>
        <v>0</v>
      </c>
      <c r="T18" s="27">
        <f t="shared" si="3"/>
        <v>0</v>
      </c>
      <c r="U18" s="27">
        <f t="shared" si="3"/>
        <v>0</v>
      </c>
      <c r="V18" s="27">
        <f t="shared" si="3"/>
        <v>0</v>
      </c>
    </row>
    <row r="19" spans="1:22" s="1" customFormat="1" ht="11.25">
      <c r="A19" s="3" t="s">
        <v>43</v>
      </c>
      <c r="B19" s="18">
        <v>0.25</v>
      </c>
      <c r="C19" s="24">
        <v>10</v>
      </c>
      <c r="D19" s="24">
        <v>10</v>
      </c>
      <c r="E19" s="24">
        <v>40</v>
      </c>
      <c r="F19" s="24">
        <v>20</v>
      </c>
      <c r="G19" s="24">
        <v>20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s="1" customFormat="1" ht="11.25">
      <c r="A20" s="3" t="s">
        <v>44</v>
      </c>
      <c r="B20" s="18">
        <v>0.25</v>
      </c>
      <c r="C20" s="24">
        <v>20</v>
      </c>
      <c r="D20" s="24">
        <v>30</v>
      </c>
      <c r="E20" s="24">
        <v>30</v>
      </c>
      <c r="F20" s="24">
        <v>30</v>
      </c>
      <c r="G20" s="24">
        <v>30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2" s="1" customFormat="1" ht="11.25">
      <c r="A21" s="3" t="s">
        <v>45</v>
      </c>
      <c r="B21" s="18">
        <v>0.25</v>
      </c>
      <c r="C21" s="24">
        <v>10</v>
      </c>
      <c r="D21" s="24">
        <v>40</v>
      </c>
      <c r="E21" s="24">
        <v>20</v>
      </c>
      <c r="F21" s="24">
        <v>40</v>
      </c>
      <c r="G21" s="24">
        <v>50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</row>
    <row r="22" spans="1:22" s="1" customFormat="1" ht="11.25">
      <c r="A22" s="3" t="s">
        <v>46</v>
      </c>
      <c r="B22" s="18">
        <v>0.25</v>
      </c>
      <c r="C22" s="24">
        <v>30</v>
      </c>
      <c r="D22" s="24">
        <v>20</v>
      </c>
      <c r="E22" s="24">
        <v>20</v>
      </c>
      <c r="F22" s="24">
        <v>10</v>
      </c>
      <c r="G22" s="24">
        <v>50</v>
      </c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1:22" s="1" customFormat="1" ht="22.5" customHeight="1">
      <c r="A23" s="7" t="s">
        <v>47</v>
      </c>
      <c r="B23" s="17">
        <v>0.1</v>
      </c>
      <c r="C23" s="26">
        <f>(C24*$B24+C25*$B25+C26*$B26)/($B24+$B25+$B26)</f>
        <v>24</v>
      </c>
      <c r="D23" s="27">
        <f aca="true" t="shared" si="4" ref="D23:V23">(D24*$B24+D25*$B25+D26*$B26)/($B24+$B25+$B26)</f>
        <v>17</v>
      </c>
      <c r="E23" s="27">
        <f t="shared" si="4"/>
        <v>20</v>
      </c>
      <c r="F23" s="27">
        <f t="shared" si="4"/>
        <v>19</v>
      </c>
      <c r="G23" s="27">
        <f t="shared" si="4"/>
        <v>47</v>
      </c>
      <c r="H23" s="27">
        <f t="shared" si="4"/>
        <v>0</v>
      </c>
      <c r="I23" s="27">
        <f t="shared" si="4"/>
        <v>0</v>
      </c>
      <c r="J23" s="27">
        <f t="shared" si="4"/>
        <v>0</v>
      </c>
      <c r="K23" s="27">
        <f t="shared" si="4"/>
        <v>0</v>
      </c>
      <c r="L23" s="27">
        <f t="shared" si="4"/>
        <v>0</v>
      </c>
      <c r="M23" s="27">
        <f t="shared" si="4"/>
        <v>0</v>
      </c>
      <c r="N23" s="27">
        <f t="shared" si="4"/>
        <v>0</v>
      </c>
      <c r="O23" s="27">
        <f t="shared" si="4"/>
        <v>0</v>
      </c>
      <c r="P23" s="27">
        <f t="shared" si="4"/>
        <v>0</v>
      </c>
      <c r="Q23" s="27">
        <f t="shared" si="4"/>
        <v>0</v>
      </c>
      <c r="R23" s="27">
        <f t="shared" si="4"/>
        <v>0</v>
      </c>
      <c r="S23" s="27">
        <f t="shared" si="4"/>
        <v>0</v>
      </c>
      <c r="T23" s="27">
        <f t="shared" si="4"/>
        <v>0</v>
      </c>
      <c r="U23" s="27">
        <f t="shared" si="4"/>
        <v>0</v>
      </c>
      <c r="V23" s="27">
        <f t="shared" si="4"/>
        <v>0</v>
      </c>
    </row>
    <row r="24" spans="1:22" s="1" customFormat="1" ht="11.25">
      <c r="A24" s="3" t="s">
        <v>48</v>
      </c>
      <c r="B24" s="18">
        <v>0.4</v>
      </c>
      <c r="C24" s="24">
        <v>30</v>
      </c>
      <c r="D24" s="24">
        <v>20</v>
      </c>
      <c r="E24" s="24">
        <v>20</v>
      </c>
      <c r="F24" s="24">
        <v>10</v>
      </c>
      <c r="G24" s="24">
        <v>50</v>
      </c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</row>
    <row r="25" spans="1:22" s="1" customFormat="1" ht="11.25">
      <c r="A25" s="3" t="s">
        <v>49</v>
      </c>
      <c r="B25" s="18">
        <v>0.3</v>
      </c>
      <c r="C25" s="24">
        <v>30</v>
      </c>
      <c r="D25" s="24">
        <v>10</v>
      </c>
      <c r="E25" s="24">
        <v>10</v>
      </c>
      <c r="F25" s="24">
        <v>10</v>
      </c>
      <c r="G25" s="24">
        <v>40</v>
      </c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</row>
    <row r="26" spans="1:22" s="1" customFormat="1" ht="11.25">
      <c r="A26" s="4" t="s">
        <v>50</v>
      </c>
      <c r="B26" s="19">
        <v>0.3</v>
      </c>
      <c r="C26" s="24">
        <v>10</v>
      </c>
      <c r="D26" s="25">
        <v>20</v>
      </c>
      <c r="E26" s="25">
        <v>30</v>
      </c>
      <c r="F26" s="25">
        <v>40</v>
      </c>
      <c r="G26" s="25">
        <v>50</v>
      </c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3:22" ht="11.25"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:22" ht="11.25">
      <c r="A28" s="12" t="s">
        <v>76</v>
      </c>
      <c r="C28" s="31">
        <f>(C3*$B3+C10*$B10+C13*$B13+C18*$B18+C23*$B23)/($B3+$B10+$B13+$B18+$B23)</f>
        <v>20.854545454545455</v>
      </c>
      <c r="D28" s="31">
        <f aca="true" t="shared" si="5" ref="D28:V28">(D3*$B3+D10*$B10+D13*$B13+D18*$B18+D23*$B23)/($B3+$B10+$B13+$B18+$B23)</f>
        <v>23.881818181818183</v>
      </c>
      <c r="E28" s="31">
        <f t="shared" si="5"/>
        <v>25.13636363636364</v>
      </c>
      <c r="F28" s="31">
        <f t="shared" si="5"/>
        <v>22.900000000000002</v>
      </c>
      <c r="G28" s="31">
        <f t="shared" si="5"/>
        <v>33.74545454545455</v>
      </c>
      <c r="H28" s="31">
        <f t="shared" si="5"/>
        <v>0</v>
      </c>
      <c r="I28" s="31">
        <f t="shared" si="5"/>
        <v>0</v>
      </c>
      <c r="J28" s="31">
        <f t="shared" si="5"/>
        <v>0</v>
      </c>
      <c r="K28" s="31">
        <f t="shared" si="5"/>
        <v>0</v>
      </c>
      <c r="L28" s="31">
        <f t="shared" si="5"/>
        <v>0</v>
      </c>
      <c r="M28" s="31">
        <f t="shared" si="5"/>
        <v>0</v>
      </c>
      <c r="N28" s="31">
        <f t="shared" si="5"/>
        <v>0</v>
      </c>
      <c r="O28" s="31">
        <f t="shared" si="5"/>
        <v>0</v>
      </c>
      <c r="P28" s="31">
        <f t="shared" si="5"/>
        <v>0</v>
      </c>
      <c r="Q28" s="31">
        <f t="shared" si="5"/>
        <v>0</v>
      </c>
      <c r="R28" s="31">
        <f t="shared" si="5"/>
        <v>0</v>
      </c>
      <c r="S28" s="31">
        <f t="shared" si="5"/>
        <v>0</v>
      </c>
      <c r="T28" s="31">
        <f t="shared" si="5"/>
        <v>0</v>
      </c>
      <c r="U28" s="31">
        <f t="shared" si="5"/>
        <v>0</v>
      </c>
      <c r="V28" s="31">
        <f t="shared" si="5"/>
        <v>0</v>
      </c>
    </row>
  </sheetData>
  <sheetProtection/>
  <dataValidations count="1">
    <dataValidation type="whole" allowBlank="1" showInputMessage="1" showErrorMessage="1" errorTitle="Недопустимое значение" error="Значение фактора должно быть в интервале от 0 до 100" sqref="C19:V22 C11:V12 C4:V9 C14:V17 C24:V26">
      <formula1>0</formula1>
      <formula2>100</formula2>
    </dataValidation>
  </dataValidation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E23"/>
  <sheetViews>
    <sheetView tabSelected="1" zoomScalePageLayoutView="0" workbookViewId="0" topLeftCell="A1">
      <selection activeCell="D6" sqref="D6"/>
    </sheetView>
  </sheetViews>
  <sheetFormatPr defaultColWidth="9.140625" defaultRowHeight="12"/>
  <cols>
    <col min="1" max="1" width="26.00390625" style="0" customWidth="1"/>
    <col min="2" max="2" width="26.8515625" style="0" customWidth="1"/>
    <col min="3" max="3" width="30.7109375" style="0" customWidth="1"/>
    <col min="4" max="4" width="27.00390625" style="0" customWidth="1"/>
  </cols>
  <sheetData>
    <row r="1" spans="1:4" ht="21.75" customHeight="1">
      <c r="A1" s="39" t="s">
        <v>79</v>
      </c>
      <c r="B1" s="39"/>
      <c r="C1" s="39"/>
      <c r="D1" s="39"/>
    </row>
    <row r="2" spans="1:5" ht="11.25">
      <c r="A2" s="11" t="s">
        <v>72</v>
      </c>
      <c r="B2" s="11" t="s">
        <v>73</v>
      </c>
      <c r="C2" s="11" t="s">
        <v>74</v>
      </c>
      <c r="D2" s="11" t="s">
        <v>75</v>
      </c>
      <c r="E2" s="2"/>
    </row>
    <row r="3" spans="1:4" ht="11.25">
      <c r="A3" s="9" t="str">
        <f>Параметры!B5</f>
        <v>Прод. 1</v>
      </c>
      <c r="B3" s="9">
        <f>Параметры!B6</f>
        <v>100</v>
      </c>
      <c r="C3" s="20">
        <f>Возможности!C26</f>
        <v>18.15</v>
      </c>
      <c r="D3" s="20">
        <f>Привлекательность!C28</f>
        <v>20.854545454545455</v>
      </c>
    </row>
    <row r="4" spans="1:4" ht="11.25">
      <c r="A4" s="9" t="str">
        <f>Параметры!C5</f>
        <v>Прод. 2</v>
      </c>
      <c r="B4" s="9">
        <f>Параметры!C6</f>
        <v>200</v>
      </c>
      <c r="C4" s="20">
        <f>Возможности!D26</f>
        <v>29.299999999999997</v>
      </c>
      <c r="D4" s="20">
        <f>Привлекательность!D28</f>
        <v>23.881818181818183</v>
      </c>
    </row>
    <row r="5" spans="1:4" ht="11.25">
      <c r="A5" s="9" t="str">
        <f>Параметры!D5</f>
        <v>Прод. 3</v>
      </c>
      <c r="B5" s="9">
        <f>Параметры!D6</f>
        <v>300</v>
      </c>
      <c r="C5" s="20">
        <f>Возможности!E26</f>
        <v>25.45</v>
      </c>
      <c r="D5" s="20">
        <f>Привлекательность!E28</f>
        <v>25.13636363636364</v>
      </c>
    </row>
    <row r="6" spans="1:4" ht="11.25">
      <c r="A6" s="9" t="str">
        <f>Параметры!E5</f>
        <v>Прод. 4</v>
      </c>
      <c r="B6" s="9">
        <f>Параметры!E6</f>
        <v>500</v>
      </c>
      <c r="C6" s="20">
        <f>Возможности!F26</f>
        <v>24.35</v>
      </c>
      <c r="D6" s="20">
        <f>Привлекательность!F28</f>
        <v>22.900000000000002</v>
      </c>
    </row>
    <row r="7" spans="1:4" ht="11.25">
      <c r="A7" s="9" t="str">
        <f>Параметры!F5</f>
        <v>Прод. 5</v>
      </c>
      <c r="B7" s="9">
        <f>Параметры!F6</f>
        <v>700</v>
      </c>
      <c r="C7" s="20">
        <f>Возможности!G26</f>
        <v>26.6</v>
      </c>
      <c r="D7" s="20">
        <f>Привлекательность!G28</f>
        <v>33.74545454545455</v>
      </c>
    </row>
    <row r="8" spans="1:4" ht="11.25" hidden="1">
      <c r="A8" s="9" t="str">
        <f>Параметры!G5</f>
        <v>Прод. 6</v>
      </c>
      <c r="B8" s="9">
        <f>Параметры!G6</f>
        <v>0</v>
      </c>
      <c r="C8" s="20">
        <f>Возможности!H26</f>
        <v>0</v>
      </c>
      <c r="D8" s="20">
        <f>Привлекательность!H28</f>
        <v>0</v>
      </c>
    </row>
    <row r="9" spans="1:4" ht="11.25" hidden="1">
      <c r="A9" s="9" t="str">
        <f>Параметры!H5</f>
        <v>Прод. 7</v>
      </c>
      <c r="B9" s="9">
        <f>Параметры!H6</f>
        <v>0</v>
      </c>
      <c r="C9" s="20">
        <f>Возможности!I26</f>
        <v>0</v>
      </c>
      <c r="D9" s="20">
        <f>Привлекательность!I28</f>
        <v>0</v>
      </c>
    </row>
    <row r="10" spans="1:4" ht="11.25" hidden="1">
      <c r="A10" s="9" t="str">
        <f>Параметры!I5</f>
        <v>Прод. 8</v>
      </c>
      <c r="B10" s="9">
        <f>Параметры!I6</f>
        <v>0</v>
      </c>
      <c r="C10" s="20">
        <f>Возможности!J26</f>
        <v>0</v>
      </c>
      <c r="D10" s="20">
        <f>Привлекательность!J28</f>
        <v>0</v>
      </c>
    </row>
    <row r="11" spans="1:4" ht="11.25" hidden="1">
      <c r="A11" s="9" t="str">
        <f>Параметры!J5</f>
        <v>Прод. 9</v>
      </c>
      <c r="B11" s="9">
        <f>Параметры!J6</f>
        <v>0</v>
      </c>
      <c r="C11" s="20">
        <f>Возможности!K26</f>
        <v>0</v>
      </c>
      <c r="D11" s="20">
        <f>Привлекательность!K28</f>
        <v>0</v>
      </c>
    </row>
    <row r="12" spans="1:4" ht="11.25" hidden="1">
      <c r="A12" s="9" t="str">
        <f>Параметры!K5</f>
        <v>Прод. 10</v>
      </c>
      <c r="B12" s="9">
        <f>Параметры!K6</f>
        <v>0</v>
      </c>
      <c r="C12" s="20">
        <f>Возможности!L26</f>
        <v>0</v>
      </c>
      <c r="D12" s="20">
        <f>Привлекательность!L28</f>
        <v>0</v>
      </c>
    </row>
    <row r="13" spans="1:4" ht="11.25" hidden="1">
      <c r="A13" s="9" t="str">
        <f>Параметры!L5</f>
        <v>Прод. 11</v>
      </c>
      <c r="B13" s="9">
        <f>Параметры!L6</f>
        <v>0</v>
      </c>
      <c r="C13" s="20">
        <f>Возможности!M26</f>
        <v>0</v>
      </c>
      <c r="D13" s="20">
        <f>Привлекательность!M28</f>
        <v>0</v>
      </c>
    </row>
    <row r="14" spans="1:4" ht="11.25" hidden="1">
      <c r="A14" s="9" t="str">
        <f>Параметры!M5</f>
        <v>Прод. 12</v>
      </c>
      <c r="B14" s="9">
        <f>Параметры!M6</f>
        <v>0</v>
      </c>
      <c r="C14" s="20">
        <f>Возможности!N26</f>
        <v>0</v>
      </c>
      <c r="D14" s="20">
        <f>Привлекательность!N28</f>
        <v>0</v>
      </c>
    </row>
    <row r="15" spans="1:4" ht="11.25" hidden="1">
      <c r="A15" s="9" t="str">
        <f>Параметры!N5</f>
        <v>Прод. 13</v>
      </c>
      <c r="B15" s="9">
        <f>Параметры!N6</f>
        <v>0</v>
      </c>
      <c r="C15" s="20">
        <f>Возможности!O26</f>
        <v>0</v>
      </c>
      <c r="D15" s="20">
        <f>Привлекательность!O28</f>
        <v>0</v>
      </c>
    </row>
    <row r="16" spans="1:4" ht="11.25" hidden="1">
      <c r="A16" s="9" t="str">
        <f>Параметры!O5</f>
        <v>Прод. 14</v>
      </c>
      <c r="B16" s="9">
        <f>Параметры!O6</f>
        <v>0</v>
      </c>
      <c r="C16" s="20">
        <f>Возможности!P26</f>
        <v>0</v>
      </c>
      <c r="D16" s="20">
        <f>Привлекательность!P28</f>
        <v>0</v>
      </c>
    </row>
    <row r="17" spans="1:4" ht="11.25" hidden="1">
      <c r="A17" s="9" t="str">
        <f>Параметры!P5</f>
        <v>Прод. 15</v>
      </c>
      <c r="B17" s="9">
        <f>Параметры!P6</f>
        <v>0</v>
      </c>
      <c r="C17" s="20">
        <f>Возможности!Q26</f>
        <v>0</v>
      </c>
      <c r="D17" s="20">
        <f>Привлекательность!Q28</f>
        <v>0</v>
      </c>
    </row>
    <row r="18" spans="1:4" ht="11.25" hidden="1">
      <c r="A18" s="9" t="str">
        <f>Параметры!Q5</f>
        <v>Прод. 16</v>
      </c>
      <c r="B18" s="9">
        <f>Параметры!Q6</f>
        <v>0</v>
      </c>
      <c r="C18" s="20">
        <f>Возможности!R26</f>
        <v>0</v>
      </c>
      <c r="D18" s="20">
        <f>Привлекательность!R28</f>
        <v>0</v>
      </c>
    </row>
    <row r="19" spans="1:4" ht="11.25" hidden="1">
      <c r="A19" s="9" t="str">
        <f>Параметры!R5</f>
        <v>Прод. 17</v>
      </c>
      <c r="B19" s="9">
        <f>Параметры!R6</f>
        <v>0</v>
      </c>
      <c r="C19" s="20">
        <f>Возможности!S26</f>
        <v>0</v>
      </c>
      <c r="D19" s="20">
        <f>Привлекательность!S28</f>
        <v>0</v>
      </c>
    </row>
    <row r="20" spans="1:4" ht="11.25" hidden="1">
      <c r="A20" s="9" t="str">
        <f>Параметры!S5</f>
        <v>Прод. 18</v>
      </c>
      <c r="B20" s="9">
        <f>Параметры!S6</f>
        <v>0</v>
      </c>
      <c r="C20" s="20">
        <f>Возможности!T26</f>
        <v>0</v>
      </c>
      <c r="D20" s="20">
        <f>Привлекательность!T28</f>
        <v>0</v>
      </c>
    </row>
    <row r="21" spans="1:4" ht="11.25" hidden="1">
      <c r="A21" s="9" t="str">
        <f>Параметры!T5</f>
        <v>Прод. 19</v>
      </c>
      <c r="B21" s="9">
        <f>Параметры!T6</f>
        <v>0</v>
      </c>
      <c r="C21" s="20">
        <f>Возможности!U26</f>
        <v>0</v>
      </c>
      <c r="D21" s="20">
        <f>Привлекательность!U28</f>
        <v>0</v>
      </c>
    </row>
    <row r="22" spans="1:4" ht="11.25" hidden="1">
      <c r="A22" s="10" t="str">
        <f>Параметры!U5</f>
        <v>Прод. 20</v>
      </c>
      <c r="B22" s="10">
        <f>Параметры!U6</f>
        <v>0</v>
      </c>
      <c r="C22" s="21">
        <f>Возможности!V26</f>
        <v>0</v>
      </c>
      <c r="D22" s="21">
        <f>Привлекательность!V28</f>
        <v>0</v>
      </c>
    </row>
    <row r="23" spans="1:4" ht="11.25">
      <c r="A23" s="8"/>
      <c r="B23" s="8"/>
      <c r="C23" s="8"/>
      <c r="D23" s="8"/>
    </row>
  </sheetData>
  <sheetProtection/>
  <mergeCells count="1">
    <mergeCell ref="A1:D1"/>
  </mergeCells>
  <printOptions/>
  <pageMargins left="0.7874015748031497" right="0.7874015748031497" top="0.7874015748031497" bottom="0.7874015748031497" header="0.5118110236220472" footer="0.511811023622047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B20"/>
  <sheetViews>
    <sheetView zoomScalePageLayoutView="0" workbookViewId="0" topLeftCell="A1">
      <selection activeCell="B2" sqref="B2"/>
    </sheetView>
  </sheetViews>
  <sheetFormatPr defaultColWidth="9.140625" defaultRowHeight="12"/>
  <sheetData>
    <row r="1" spans="1:2" ht="11.25">
      <c r="A1">
        <v>1</v>
      </c>
      <c r="B1">
        <v>5</v>
      </c>
    </row>
    <row r="2" ht="11.25">
      <c r="A2">
        <v>2</v>
      </c>
    </row>
    <row r="3" ht="11.25">
      <c r="A3">
        <v>3</v>
      </c>
    </row>
    <row r="4" ht="11.25">
      <c r="A4">
        <v>4</v>
      </c>
    </row>
    <row r="5" ht="11.25">
      <c r="A5">
        <v>5</v>
      </c>
    </row>
    <row r="6" ht="11.25">
      <c r="A6">
        <v>6</v>
      </c>
    </row>
    <row r="7" ht="11.25">
      <c r="A7">
        <v>7</v>
      </c>
    </row>
    <row r="8" ht="11.25">
      <c r="A8">
        <v>8</v>
      </c>
    </row>
    <row r="9" ht="11.25">
      <c r="A9">
        <v>9</v>
      </c>
    </row>
    <row r="10" ht="11.25">
      <c r="A10">
        <v>10</v>
      </c>
    </row>
    <row r="11" ht="11.25">
      <c r="A11">
        <v>11</v>
      </c>
    </row>
    <row r="12" ht="11.25">
      <c r="A12">
        <v>12</v>
      </c>
    </row>
    <row r="13" ht="11.25">
      <c r="A13">
        <v>13</v>
      </c>
    </row>
    <row r="14" ht="11.25">
      <c r="A14">
        <v>14</v>
      </c>
    </row>
    <row r="15" ht="11.25">
      <c r="A15">
        <v>15</v>
      </c>
    </row>
    <row r="16" ht="11.25">
      <c r="A16">
        <v>16</v>
      </c>
    </row>
    <row r="17" ht="11.25">
      <c r="A17">
        <v>17</v>
      </c>
    </row>
    <row r="18" ht="11.25">
      <c r="A18">
        <v>18</v>
      </c>
    </row>
    <row r="19" ht="11.25">
      <c r="A19">
        <v>19</v>
      </c>
    </row>
    <row r="20" ht="11.25">
      <c r="A20">
        <v>20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 Рябых</dc:creator>
  <cp:keywords/>
  <dc:description/>
  <cp:lastModifiedBy>Bill</cp:lastModifiedBy>
  <cp:lastPrinted>2003-10-24T05:34:16Z</cp:lastPrinted>
  <dcterms:created xsi:type="dcterms:W3CDTF">2003-10-23T08:54:53Z</dcterms:created>
  <dcterms:modified xsi:type="dcterms:W3CDTF">2011-10-15T14:34:52Z</dcterms:modified>
  <cp:category/>
  <cp:version/>
  <cp:contentType/>
  <cp:contentStatus/>
</cp:coreProperties>
</file>