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activeTab="0"/>
  </bookViews>
  <sheets>
    <sheet name="Изм-ие отчислений в ф-ды пр-тия" sheetId="1" r:id="rId1"/>
    <sheet name="Изм-е  отчислений в ф-ды пр-тия" sheetId="2" r:id="rId2"/>
  </sheets>
  <definedNames>
    <definedName name="_xlnm.Print_Area" localSheetId="1">'Изм-е  отчислений в ф-ды пр-тия'!$A$1:$I$60</definedName>
  </definedNames>
  <calcPr fullCalcOnLoad="1"/>
</workbook>
</file>

<file path=xl/sharedStrings.xml><?xml version="1.0" encoding="utf-8"?>
<sst xmlns="http://schemas.openxmlformats.org/spreadsheetml/2006/main" count="87" uniqueCount="76">
  <si>
    <t>Цветовые обозначения</t>
  </si>
  <si>
    <t xml:space="preserve">   Результат</t>
  </si>
  <si>
    <t xml:space="preserve">   Изменяемые данные</t>
  </si>
  <si>
    <t xml:space="preserve">   Ограничения</t>
  </si>
  <si>
    <t>чистой прибыли</t>
  </si>
  <si>
    <t>на сумму отчислений в фонды предприятия</t>
  </si>
  <si>
    <t>Вид фонда</t>
  </si>
  <si>
    <t>Доля отчислений, %</t>
  </si>
  <si>
    <t>Отклонение от плана</t>
  </si>
  <si>
    <t>план</t>
  </si>
  <si>
    <t>факт</t>
  </si>
  <si>
    <t>всего</t>
  </si>
  <si>
    <t>в том числе за счет:</t>
  </si>
  <si>
    <t>коэфф-та отчислений прибыли в соответствующие фонды</t>
  </si>
  <si>
    <t>Сумма отчислений, млн. руб.</t>
  </si>
  <si>
    <t>Сумма распределяемой 
прибыли, млн. руб.</t>
  </si>
  <si>
    <t xml:space="preserve">Расчет влияния факторов первого уровня </t>
  </si>
  <si>
    <t>Накопления</t>
  </si>
  <si>
    <t>Потребления</t>
  </si>
  <si>
    <t>Резервный</t>
  </si>
  <si>
    <t>Дивиденды</t>
  </si>
  <si>
    <t xml:space="preserve">Основными факторами, определяющими размер отчислений в </t>
  </si>
  <si>
    <r>
      <t>фонды накопления и потребления,</t>
    </r>
    <r>
      <rPr>
        <sz val="10"/>
        <rFont val="Arial Cyr"/>
        <family val="0"/>
      </rPr>
      <t xml:space="preserve"> могут быть изменения суммы</t>
    </r>
  </si>
  <si>
    <t xml:space="preserve">соответствующие фонды. </t>
  </si>
  <si>
    <t xml:space="preserve">Для расчета их влияния можно использовать один из приемов </t>
  </si>
  <si>
    <t>детерминированного факторного анализа.</t>
  </si>
  <si>
    <t xml:space="preserve">чистой прибыли и коэффициента отчислений прибыли в </t>
  </si>
  <si>
    <t>Расчет влияния факторов второго уровня на сумму</t>
  </si>
  <si>
    <t>отчислений в фонды предприятия</t>
  </si>
  <si>
    <t>Данный анализ показывает причины увеличения суммы</t>
  </si>
  <si>
    <t>отчислений в фонды предприятия и дивидендных выплат,</t>
  </si>
  <si>
    <t>что позволяет сделать определенные выводы и разработать</t>
  </si>
  <si>
    <t>мероприятия, направленные на увеличения суммы прибыли,</t>
  </si>
  <si>
    <t>а соответственно и фондов предприятия.</t>
  </si>
  <si>
    <r>
      <t xml:space="preserve">Для </t>
    </r>
    <r>
      <rPr>
        <sz val="10"/>
        <color indexed="12"/>
        <rFont val="Arial Cyr"/>
        <family val="2"/>
      </rPr>
      <t>расчета влияния</t>
    </r>
    <r>
      <rPr>
        <sz val="10"/>
        <rFont val="Arial Cyr"/>
        <family val="0"/>
      </rPr>
      <t xml:space="preserve"> прирост чистой прибыли за счет </t>
    </r>
  </si>
  <si>
    <t xml:space="preserve">каждого фактора умножается на плановый коэффициент </t>
  </si>
  <si>
    <t>отчислений в соответствующий фонд.</t>
  </si>
  <si>
    <t>Показатель</t>
  </si>
  <si>
    <t>Значение</t>
  </si>
  <si>
    <t>отклонение</t>
  </si>
  <si>
    <t>Доля в чистой прибыли, %</t>
  </si>
  <si>
    <t>фонда накопления</t>
  </si>
  <si>
    <t>фонда потребления</t>
  </si>
  <si>
    <t>резервного фонда</t>
  </si>
  <si>
    <t>дивидендов</t>
  </si>
  <si>
    <t>Фактор</t>
  </si>
  <si>
    <t>Изменение суммы, млн. руб.</t>
  </si>
  <si>
    <t>отчислений в фонды</t>
  </si>
  <si>
    <t>накопления</t>
  </si>
  <si>
    <t>потребления</t>
  </si>
  <si>
    <t>резервный</t>
  </si>
  <si>
    <t>дивиденды</t>
  </si>
  <si>
    <t>1. Изменение балансовой прибыли</t>
  </si>
  <si>
    <t>1.1. Прибыль от реализации продукции</t>
  </si>
  <si>
    <t>1.1.1. Объем реализации продукции</t>
  </si>
  <si>
    <t>1.1.2. Структура реализованной продукции</t>
  </si>
  <si>
    <t>1.1.3. Средние цены реализации</t>
  </si>
  <si>
    <t>1.1.4. Себестоимость продукции</t>
  </si>
  <si>
    <t>в том числе за счет роста:</t>
  </si>
  <si>
    <t>цен на ресурсы</t>
  </si>
  <si>
    <t>ресурсоемкости</t>
  </si>
  <si>
    <t>1.2. Прибыль от прочей реализации</t>
  </si>
  <si>
    <t>1.3. Внереализационные финансовые результаты</t>
  </si>
  <si>
    <t>1.3.1. От ценных бумаг</t>
  </si>
  <si>
    <t>1.3.2. От сдачи в аренду основных средств</t>
  </si>
  <si>
    <t>1.3.3. Штрафы и пени</t>
  </si>
  <si>
    <t>1.3.4. От списания долгов</t>
  </si>
  <si>
    <t>2. Налоги из прибыли</t>
  </si>
  <si>
    <t>в том числе:</t>
  </si>
  <si>
    <t>налог на имущество</t>
  </si>
  <si>
    <t>налог на прибыль</t>
  </si>
  <si>
    <t>прочие налоги и сборы</t>
  </si>
  <si>
    <t>3. Экономические санкции</t>
  </si>
  <si>
    <t>4. Отчисления в благотворительные фонды</t>
  </si>
  <si>
    <t>5. Прочие расходы</t>
  </si>
  <si>
    <t xml:space="preserve">Итого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</si>
</sst>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$&quot;#,##0_);\(&quot;$&quot;#,##0\)"/>
  </numFmts>
  <fonts count="5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MS Sans Serif"/>
      <family val="0"/>
    </font>
    <font>
      <sz val="8"/>
      <name val="Helv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 Cyr"/>
      <family val="0"/>
    </font>
    <font>
      <b/>
      <sz val="7"/>
      <color indexed="8"/>
      <name val="Arial Cyr"/>
      <family val="0"/>
    </font>
    <font>
      <sz val="7"/>
      <color indexed="18"/>
      <name val="Arial Cyr"/>
      <family val="0"/>
    </font>
    <font>
      <b/>
      <sz val="7"/>
      <color indexed="18"/>
      <name val="Arial Cyr"/>
      <family val="0"/>
    </font>
    <font>
      <b/>
      <sz val="10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double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2" fillId="33" borderId="13" xfId="33" applyNumberFormat="1" applyFont="1" applyFill="1" applyBorder="1" applyAlignment="1">
      <alignment vertical="top"/>
      <protection/>
    </xf>
    <xf numFmtId="49" fontId="1" fillId="33" borderId="14" xfId="34" applyNumberFormat="1" applyFont="1" applyFill="1" applyBorder="1" applyAlignment="1">
      <alignment vertical="top"/>
      <protection/>
    </xf>
    <xf numFmtId="49" fontId="1" fillId="33" borderId="15" xfId="33" applyNumberFormat="1" applyFont="1" applyFill="1" applyBorder="1" applyAlignment="1">
      <alignment vertical="top"/>
      <protection/>
    </xf>
    <xf numFmtId="49" fontId="1" fillId="33" borderId="16" xfId="34" applyNumberFormat="1" applyFont="1" applyFill="1" applyBorder="1" applyAlignment="1">
      <alignment vertical="top"/>
      <protection/>
    </xf>
    <xf numFmtId="49" fontId="0" fillId="33" borderId="0" xfId="0" applyNumberFormat="1" applyFont="1" applyFill="1" applyAlignment="1">
      <alignment vertical="top"/>
    </xf>
    <xf numFmtId="49" fontId="1" fillId="33" borderId="17" xfId="34" applyNumberFormat="1" applyFont="1" applyFill="1" applyBorder="1" applyAlignment="1">
      <alignment vertical="top"/>
      <protection/>
    </xf>
    <xf numFmtId="170" fontId="2" fillId="33" borderId="18" xfId="35" applyNumberFormat="1" applyFont="1" applyFill="1" applyBorder="1" applyAlignment="1">
      <alignment horizontal="center"/>
      <protection/>
    </xf>
    <xf numFmtId="49" fontId="1" fillId="33" borderId="0" xfId="34" applyNumberFormat="1" applyFont="1" applyFill="1" applyAlignment="1">
      <alignment vertical="top"/>
      <protection/>
    </xf>
    <xf numFmtId="38" fontId="1" fillId="33" borderId="19" xfId="36" applyNumberFormat="1" applyFont="1" applyFill="1" applyBorder="1" applyAlignment="1">
      <alignment/>
      <protection/>
    </xf>
    <xf numFmtId="0" fontId="0" fillId="33" borderId="20" xfId="0" applyFont="1" applyFill="1" applyBorder="1" applyAlignment="1">
      <alignment/>
    </xf>
    <xf numFmtId="49" fontId="1" fillId="33" borderId="10" xfId="33" applyNumberFormat="1" applyFont="1" applyFill="1" applyBorder="1" applyAlignment="1">
      <alignment vertical="top"/>
      <protection/>
    </xf>
    <xf numFmtId="49" fontId="1" fillId="33" borderId="11" xfId="34" applyNumberFormat="1" applyFont="1" applyFill="1" applyBorder="1" applyAlignment="1">
      <alignment vertical="top"/>
      <protection/>
    </xf>
    <xf numFmtId="49" fontId="1" fillId="33" borderId="12" xfId="33" applyNumberFormat="1" applyFont="1" applyFill="1" applyBorder="1" applyAlignment="1">
      <alignment vertical="top"/>
      <protection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49" fontId="1" fillId="33" borderId="0" xfId="33" applyNumberFormat="1" applyFont="1" applyFill="1" applyBorder="1" applyAlignment="1">
      <alignment vertical="top"/>
      <protection/>
    </xf>
    <xf numFmtId="49" fontId="1" fillId="33" borderId="0" xfId="34" applyNumberFormat="1" applyFont="1" applyFill="1" applyBorder="1" applyAlignment="1">
      <alignment vertical="top"/>
      <protection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left" indent="2"/>
    </xf>
    <xf numFmtId="1" fontId="0" fillId="33" borderId="28" xfId="0" applyNumberFormat="1" applyFill="1" applyBorder="1" applyAlignment="1">
      <alignment/>
    </xf>
    <xf numFmtId="1" fontId="0" fillId="33" borderId="30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31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4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164" fontId="0" fillId="33" borderId="46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0" fontId="0" fillId="33" borderId="16" xfId="0" applyFill="1" applyBorder="1" applyAlignment="1">
      <alignment horizontal="left" indent="1"/>
    </xf>
    <xf numFmtId="164" fontId="0" fillId="33" borderId="47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/>
    </xf>
    <xf numFmtId="164" fontId="0" fillId="33" borderId="49" xfId="0" applyNumberFormat="1" applyFill="1" applyBorder="1" applyAlignment="1">
      <alignment/>
    </xf>
    <xf numFmtId="164" fontId="0" fillId="33" borderId="39" xfId="0" applyNumberFormat="1" applyFill="1" applyBorder="1" applyAlignment="1">
      <alignment/>
    </xf>
    <xf numFmtId="164" fontId="0" fillId="33" borderId="40" xfId="0" applyNumberFormat="1" applyFill="1" applyBorder="1" applyAlignment="1">
      <alignment/>
    </xf>
    <xf numFmtId="0" fontId="0" fillId="33" borderId="16" xfId="0" applyFill="1" applyBorder="1" applyAlignment="1">
      <alignment horizontal="left" indent="3"/>
    </xf>
    <xf numFmtId="0" fontId="0" fillId="33" borderId="5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16" xfId="0" applyFill="1" applyBorder="1" applyAlignment="1">
      <alignment wrapText="1"/>
    </xf>
    <xf numFmtId="164" fontId="0" fillId="33" borderId="0" xfId="0" applyNumberFormat="1" applyFill="1" applyBorder="1" applyAlignment="1">
      <alignment vertical="center"/>
    </xf>
    <xf numFmtId="164" fontId="0" fillId="33" borderId="55" xfId="0" applyNumberFormat="1" applyFill="1" applyBorder="1" applyAlignment="1">
      <alignment vertical="center"/>
    </xf>
    <xf numFmtId="164" fontId="0" fillId="33" borderId="56" xfId="0" applyNumberFormat="1" applyFill="1" applyBorder="1" applyAlignment="1">
      <alignment/>
    </xf>
    <xf numFmtId="164" fontId="0" fillId="33" borderId="57" xfId="0" applyNumberFormat="1" applyFill="1" applyBorder="1" applyAlignment="1">
      <alignment/>
    </xf>
    <xf numFmtId="0" fontId="0" fillId="33" borderId="16" xfId="0" applyFill="1" applyBorder="1" applyAlignment="1">
      <alignment horizontal="left" wrapText="1" indent="1"/>
    </xf>
    <xf numFmtId="164" fontId="0" fillId="33" borderId="50" xfId="0" applyNumberFormat="1" applyFill="1" applyBorder="1" applyAlignment="1">
      <alignment vertical="center"/>
    </xf>
    <xf numFmtId="164" fontId="0" fillId="33" borderId="36" xfId="0" applyNumberFormat="1" applyFill="1" applyBorder="1" applyAlignment="1">
      <alignment vertical="center"/>
    </xf>
    <xf numFmtId="164" fontId="0" fillId="33" borderId="48" xfId="0" applyNumberFormat="1" applyFill="1" applyBorder="1" applyAlignment="1">
      <alignment vertical="center"/>
    </xf>
    <xf numFmtId="164" fontId="0" fillId="33" borderId="52" xfId="0" applyNumberFormat="1" applyFill="1" applyBorder="1" applyAlignment="1">
      <alignment vertical="center"/>
    </xf>
    <xf numFmtId="164" fontId="0" fillId="33" borderId="39" xfId="0" applyNumberFormat="1" applyFill="1" applyBorder="1" applyAlignment="1">
      <alignment vertical="center"/>
    </xf>
    <xf numFmtId="164" fontId="0" fillId="33" borderId="54" xfId="0" applyNumberFormat="1" applyFill="1" applyBorder="1" applyAlignment="1">
      <alignment/>
    </xf>
    <xf numFmtId="164" fontId="0" fillId="33" borderId="19" xfId="0" applyNumberFormat="1" applyFill="1" applyBorder="1" applyAlignment="1">
      <alignment vertical="center"/>
    </xf>
    <xf numFmtId="164" fontId="0" fillId="33" borderId="56" xfId="0" applyNumberFormat="1" applyFill="1" applyBorder="1" applyAlignment="1">
      <alignment vertical="center"/>
    </xf>
    <xf numFmtId="164" fontId="0" fillId="33" borderId="19" xfId="0" applyNumberFormat="1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58" xfId="0" applyFill="1" applyBorder="1" applyAlignment="1">
      <alignment/>
    </xf>
    <xf numFmtId="164" fontId="0" fillId="33" borderId="59" xfId="0" applyNumberFormat="1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9" fillId="33" borderId="0" xfId="0" applyFont="1" applyFill="1" applyAlignment="1">
      <alignment horizontal="left" vertical="center" indent="3"/>
    </xf>
    <xf numFmtId="0" fontId="9" fillId="33" borderId="0" xfId="0" applyFont="1" applyFill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0" fillId="33" borderId="11" xfId="0" applyFill="1" applyBorder="1" applyAlignment="1">
      <alignment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indent="1"/>
    </xf>
    <xf numFmtId="0" fontId="8" fillId="35" borderId="14" xfId="0" applyFont="1" applyFill="1" applyBorder="1" applyAlignment="1">
      <alignment horizontal="left" indent="1"/>
    </xf>
    <xf numFmtId="0" fontId="8" fillId="35" borderId="15" xfId="0" applyFont="1" applyFill="1" applyBorder="1" applyAlignment="1">
      <alignment horizontal="left" indent="1"/>
    </xf>
    <xf numFmtId="0" fontId="8" fillId="35" borderId="16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 horizontal="left" indent="1"/>
    </xf>
    <xf numFmtId="0" fontId="0" fillId="35" borderId="0" xfId="0" applyFill="1" applyBorder="1" applyAlignment="1">
      <alignment horizontal="left" indent="1"/>
    </xf>
    <xf numFmtId="0" fontId="0" fillId="35" borderId="17" xfId="0" applyFill="1" applyBorder="1" applyAlignment="1">
      <alignment horizontal="left" inden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indent="1"/>
    </xf>
    <xf numFmtId="0" fontId="0" fillId="35" borderId="13" xfId="0" applyFill="1" applyBorder="1" applyAlignment="1">
      <alignment horizontal="left" indent="1"/>
    </xf>
    <xf numFmtId="0" fontId="0" fillId="35" borderId="15" xfId="0" applyFill="1" applyBorder="1" applyAlignment="1">
      <alignment horizontal="left" indent="1"/>
    </xf>
    <xf numFmtId="0" fontId="7" fillId="33" borderId="65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olver Example" xfId="33"/>
    <cellStyle name="Normal_SOLVER1" xfId="34"/>
    <cellStyle name="Normal_SOLVER2" xfId="35"/>
    <cellStyle name="Normal_SOLVER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Отклонение фактического размера отчислений в фонды предприятия от плана за счет:</a:t>
            </a:r>
          </a:p>
        </c:rich>
      </c:tx>
      <c:layout>
        <c:manualLayout>
          <c:xMode val="factor"/>
          <c:yMode val="factor"/>
          <c:x val="0.002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025"/>
          <c:w val="1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'Изм-ие отчислений в ф-ды пр-тия'!$J$13</c:f>
              <c:strCache>
                <c:ptCount val="1"/>
                <c:pt idx="0">
                  <c:v>чистой прибыли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'Изм-ие отчислений в ф-ды пр-тия'!$B$15:$B$18</c:f>
              <c:strCache/>
            </c:strRef>
          </c:cat>
          <c:val>
            <c:numRef>
              <c:f>'Изм-ие отчислений в ф-ды пр-тия'!$J$15:$J$18</c:f>
              <c:numCache/>
            </c:numRef>
          </c:val>
        </c:ser>
        <c:ser>
          <c:idx val="1"/>
          <c:order val="1"/>
          <c:tx>
            <c:strRef>
              <c:f>'Изм-ие отчислений в ф-ды пр-тия'!$K$13</c:f>
              <c:strCache>
                <c:ptCount val="1"/>
                <c:pt idx="0">
                  <c:v>коэфф-та отчислений прибыли в соответствующие фонды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'Изм-ие отчислений в ф-ды пр-тия'!$B$15:$B$18</c:f>
              <c:strCache/>
            </c:strRef>
          </c:cat>
          <c:val>
            <c:numRef>
              <c:f>'Изм-ие отчислений в ф-ды пр-тия'!$K$15:$K$18</c:f>
              <c:numCache/>
            </c:numRef>
          </c:val>
        </c:ser>
        <c:gapWidth val="80"/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616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075"/>
          <c:y val="0.1555"/>
          <c:w val="0.775"/>
          <c:h val="0.10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19</xdr:row>
      <xdr:rowOff>57150</xdr:rowOff>
    </xdr:from>
    <xdr:to>
      <xdr:col>9</xdr:col>
      <xdr:colOff>247650</xdr:colOff>
      <xdr:row>35</xdr:row>
      <xdr:rowOff>114300</xdr:rowOff>
    </xdr:to>
    <xdr:graphicFrame>
      <xdr:nvGraphicFramePr>
        <xdr:cNvPr id="1" name="Chart 8"/>
        <xdr:cNvGraphicFramePr/>
      </xdr:nvGraphicFramePr>
      <xdr:xfrm>
        <a:off x="1428750" y="3695700"/>
        <a:ext cx="46863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9" sqref="A9:G9"/>
    </sheetView>
  </sheetViews>
  <sheetFormatPr defaultColWidth="9.00390625" defaultRowHeight="12.75"/>
  <cols>
    <col min="1" max="1" width="0.875" style="1" customWidth="1"/>
    <col min="2" max="2" width="12.375" style="1" customWidth="1"/>
    <col min="3" max="3" width="10.875" style="1" customWidth="1"/>
    <col min="4" max="4" width="10.75390625" style="1" customWidth="1"/>
    <col min="5" max="6" width="8.125" style="1" customWidth="1"/>
    <col min="7" max="8" width="8.75390625" style="1" customWidth="1"/>
    <col min="9" max="9" width="8.375" style="1" customWidth="1"/>
    <col min="10" max="10" width="9.25390625" style="1" customWidth="1"/>
    <col min="11" max="11" width="19.875" style="1" customWidth="1"/>
    <col min="12" max="12" width="0.6171875" style="1" customWidth="1"/>
    <col min="13" max="16384" width="9.125" style="1" customWidth="1"/>
  </cols>
  <sheetData>
    <row r="1" spans="1:8" ht="19.5" thickBot="1">
      <c r="A1" s="111" t="s">
        <v>16</v>
      </c>
      <c r="B1" s="111"/>
      <c r="C1" s="111"/>
      <c r="D1" s="111"/>
      <c r="E1" s="111"/>
      <c r="F1" s="111"/>
      <c r="G1" s="111"/>
      <c r="H1" s="111"/>
    </row>
    <row r="2" spans="1:12" ht="19.5" thickTop="1">
      <c r="A2" s="112" t="s">
        <v>5</v>
      </c>
      <c r="B2" s="112"/>
      <c r="C2" s="112"/>
      <c r="D2" s="112"/>
      <c r="E2" s="112"/>
      <c r="F2" s="112"/>
      <c r="G2" s="112"/>
      <c r="H2" s="113"/>
      <c r="I2" s="5" t="s">
        <v>0</v>
      </c>
      <c r="J2" s="6"/>
      <c r="K2" s="6"/>
      <c r="L2" s="7"/>
    </row>
    <row r="3" spans="1:12" ht="15" customHeight="1" thickBot="1">
      <c r="A3" s="114"/>
      <c r="B3" s="114"/>
      <c r="C3" s="114"/>
      <c r="D3" s="114"/>
      <c r="E3" s="114"/>
      <c r="F3" s="114"/>
      <c r="G3" s="114"/>
      <c r="I3" s="8"/>
      <c r="J3" s="9"/>
      <c r="K3" s="9"/>
      <c r="L3" s="10"/>
    </row>
    <row r="4" spans="1:12" ht="13.5" customHeight="1" thickBot="1" thickTop="1">
      <c r="A4" s="121" t="s">
        <v>21</v>
      </c>
      <c r="B4" s="122"/>
      <c r="C4" s="122"/>
      <c r="D4" s="122"/>
      <c r="E4" s="122"/>
      <c r="F4" s="122"/>
      <c r="G4" s="123"/>
      <c r="I4" s="8"/>
      <c r="J4" s="11"/>
      <c r="K4" s="12" t="s">
        <v>1</v>
      </c>
      <c r="L4" s="10"/>
    </row>
    <row r="5" spans="1:12" ht="14.25" thickBot="1" thickTop="1">
      <c r="A5" s="124" t="s">
        <v>22</v>
      </c>
      <c r="B5" s="125"/>
      <c r="C5" s="125"/>
      <c r="D5" s="125"/>
      <c r="E5" s="125"/>
      <c r="F5" s="125"/>
      <c r="G5" s="126"/>
      <c r="I5" s="8"/>
      <c r="J5" s="12"/>
      <c r="K5" s="12"/>
      <c r="L5" s="10"/>
    </row>
    <row r="6" spans="1:12" ht="14.25" thickBot="1" thickTop="1">
      <c r="A6" s="127" t="s">
        <v>26</v>
      </c>
      <c r="B6" s="128"/>
      <c r="C6" s="128"/>
      <c r="D6" s="128"/>
      <c r="E6" s="128"/>
      <c r="F6" s="128"/>
      <c r="G6" s="129"/>
      <c r="I6" s="8"/>
      <c r="J6" s="13"/>
      <c r="K6" s="12" t="s">
        <v>2</v>
      </c>
      <c r="L6" s="10"/>
    </row>
    <row r="7" spans="1:12" ht="14.25" thickBot="1" thickTop="1">
      <c r="A7" s="130" t="s">
        <v>23</v>
      </c>
      <c r="B7" s="131"/>
      <c r="C7" s="131"/>
      <c r="D7" s="131"/>
      <c r="E7" s="131"/>
      <c r="F7" s="131"/>
      <c r="G7" s="132"/>
      <c r="I7" s="8"/>
      <c r="J7" s="12"/>
      <c r="K7" s="12"/>
      <c r="L7" s="10"/>
    </row>
    <row r="8" spans="1:12" ht="14.25" thickBot="1" thickTop="1">
      <c r="A8" s="133" t="s">
        <v>24</v>
      </c>
      <c r="B8" s="134"/>
      <c r="C8" s="134"/>
      <c r="D8" s="134"/>
      <c r="E8" s="134"/>
      <c r="F8" s="134"/>
      <c r="G8" s="135"/>
      <c r="I8" s="8"/>
      <c r="J8" s="14"/>
      <c r="K8" s="12" t="s">
        <v>3</v>
      </c>
      <c r="L8" s="10"/>
    </row>
    <row r="9" spans="1:12" ht="14.25" thickBot="1" thickTop="1">
      <c r="A9" s="136" t="s">
        <v>25</v>
      </c>
      <c r="B9" s="137"/>
      <c r="C9" s="137"/>
      <c r="D9" s="137"/>
      <c r="E9" s="137"/>
      <c r="F9" s="137"/>
      <c r="G9" s="138"/>
      <c r="I9" s="15"/>
      <c r="J9" s="16"/>
      <c r="K9" s="16"/>
      <c r="L9" s="17"/>
    </row>
    <row r="10" ht="14.25" thickBot="1" thickTop="1"/>
    <row r="11" spans="2:12" ht="15" customHeight="1" thickTop="1">
      <c r="B11" s="115" t="s">
        <v>6</v>
      </c>
      <c r="C11" s="117" t="s">
        <v>15</v>
      </c>
      <c r="D11" s="118"/>
      <c r="E11" s="117" t="s">
        <v>7</v>
      </c>
      <c r="F11" s="117"/>
      <c r="G11" s="117" t="s">
        <v>14</v>
      </c>
      <c r="H11" s="117"/>
      <c r="I11" s="139" t="s">
        <v>8</v>
      </c>
      <c r="J11" s="139"/>
      <c r="K11" s="140"/>
      <c r="L11" s="23"/>
    </row>
    <row r="12" spans="2:12" ht="15" customHeight="1">
      <c r="B12" s="116"/>
      <c r="C12" s="119"/>
      <c r="D12" s="119"/>
      <c r="E12" s="120"/>
      <c r="F12" s="120"/>
      <c r="G12" s="120"/>
      <c r="H12" s="120"/>
      <c r="I12" s="141" t="s">
        <v>11</v>
      </c>
      <c r="J12" s="142" t="s">
        <v>12</v>
      </c>
      <c r="K12" s="143"/>
      <c r="L12" s="24"/>
    </row>
    <row r="13" spans="2:12" ht="45">
      <c r="B13" s="116"/>
      <c r="C13" s="22" t="s">
        <v>9</v>
      </c>
      <c r="D13" s="22" t="s">
        <v>10</v>
      </c>
      <c r="E13" s="22" t="s">
        <v>9</v>
      </c>
      <c r="F13" s="22" t="s">
        <v>10</v>
      </c>
      <c r="G13" s="22" t="s">
        <v>9</v>
      </c>
      <c r="H13" s="22" t="s">
        <v>10</v>
      </c>
      <c r="I13" s="141"/>
      <c r="J13" s="21" t="s">
        <v>4</v>
      </c>
      <c r="K13" s="20" t="s">
        <v>13</v>
      </c>
      <c r="L13" s="24"/>
    </row>
    <row r="14" spans="2:12" ht="3" customHeight="1" thickBo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19"/>
    </row>
    <row r="15" spans="2:12" ht="13.5" thickTop="1">
      <c r="B15" s="27" t="s">
        <v>17</v>
      </c>
      <c r="C15" s="29">
        <v>11800</v>
      </c>
      <c r="D15" s="30">
        <v>12650</v>
      </c>
      <c r="E15" s="30">
        <v>40</v>
      </c>
      <c r="F15" s="31">
        <v>42</v>
      </c>
      <c r="G15" s="28">
        <f aca="true" t="shared" si="0" ref="G15:H18">C15*E15/100</f>
        <v>4720</v>
      </c>
      <c r="H15" s="28">
        <f t="shared" si="0"/>
        <v>5313</v>
      </c>
      <c r="I15" s="42">
        <f>H15-G15</f>
        <v>593</v>
      </c>
      <c r="J15" s="37">
        <f>(D15-C15)*E15/100</f>
        <v>340</v>
      </c>
      <c r="K15" s="38">
        <f>(F15-E15)*D15/100</f>
        <v>253</v>
      </c>
      <c r="L15" s="18"/>
    </row>
    <row r="16" spans="2:12" ht="12.75">
      <c r="B16" s="27" t="s">
        <v>18</v>
      </c>
      <c r="C16" s="32">
        <v>11800</v>
      </c>
      <c r="D16" s="28">
        <v>12650</v>
      </c>
      <c r="E16" s="28">
        <v>30</v>
      </c>
      <c r="F16" s="33">
        <v>28</v>
      </c>
      <c r="G16" s="28">
        <f t="shared" si="0"/>
        <v>3540</v>
      </c>
      <c r="H16" s="28">
        <f t="shared" si="0"/>
        <v>3542</v>
      </c>
      <c r="I16" s="43">
        <f>H16-G16</f>
        <v>2</v>
      </c>
      <c r="J16" s="28">
        <f>(D16-C16)*E16/100</f>
        <v>255</v>
      </c>
      <c r="K16" s="39">
        <f>(F16-E16)*D16/100</f>
        <v>-253</v>
      </c>
      <c r="L16" s="18"/>
    </row>
    <row r="17" spans="2:12" ht="12.75">
      <c r="B17" s="27" t="s">
        <v>19</v>
      </c>
      <c r="C17" s="32">
        <v>11800</v>
      </c>
      <c r="D17" s="28">
        <v>12650</v>
      </c>
      <c r="E17" s="28">
        <v>10</v>
      </c>
      <c r="F17" s="33">
        <v>10</v>
      </c>
      <c r="G17" s="28">
        <f t="shared" si="0"/>
        <v>1180</v>
      </c>
      <c r="H17" s="28">
        <f t="shared" si="0"/>
        <v>1265</v>
      </c>
      <c r="I17" s="43">
        <f>H17-G17</f>
        <v>85</v>
      </c>
      <c r="J17" s="28">
        <f>(D17-C17)*E17/100</f>
        <v>85</v>
      </c>
      <c r="K17" s="39">
        <f>(F17-E17)*D17/100</f>
        <v>0</v>
      </c>
      <c r="L17" s="18"/>
    </row>
    <row r="18" spans="2:12" ht="13.5" thickBot="1">
      <c r="B18" s="27" t="s">
        <v>20</v>
      </c>
      <c r="C18" s="34">
        <v>11800</v>
      </c>
      <c r="D18" s="35">
        <v>12650</v>
      </c>
      <c r="E18" s="35">
        <v>20</v>
      </c>
      <c r="F18" s="36">
        <v>20</v>
      </c>
      <c r="G18" s="28">
        <f t="shared" si="0"/>
        <v>2360</v>
      </c>
      <c r="H18" s="28">
        <f t="shared" si="0"/>
        <v>2530</v>
      </c>
      <c r="I18" s="44">
        <f>H18-G18</f>
        <v>170</v>
      </c>
      <c r="J18" s="40">
        <f>(D18-C18)*E18/100</f>
        <v>170</v>
      </c>
      <c r="K18" s="41">
        <f>(F18-E18)*D18/100</f>
        <v>0</v>
      </c>
      <c r="L18" s="18"/>
    </row>
    <row r="19" spans="2:12" ht="3" customHeight="1" thickBot="1" thickTop="1">
      <c r="B19" s="2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ht="13.5" thickTop="1"/>
  </sheetData>
  <sheetProtection/>
  <mergeCells count="16">
    <mergeCell ref="A8:G8"/>
    <mergeCell ref="A9:G9"/>
    <mergeCell ref="I11:K11"/>
    <mergeCell ref="I12:I13"/>
    <mergeCell ref="J12:K12"/>
    <mergeCell ref="G11:H12"/>
    <mergeCell ref="A1:H1"/>
    <mergeCell ref="A2:H2"/>
    <mergeCell ref="A3:G3"/>
    <mergeCell ref="B11:B13"/>
    <mergeCell ref="C11:D12"/>
    <mergeCell ref="E11:F12"/>
    <mergeCell ref="A4:G4"/>
    <mergeCell ref="A5:G5"/>
    <mergeCell ref="A6:G6"/>
    <mergeCell ref="A7:G7"/>
  </mergeCells>
  <printOptions/>
  <pageMargins left="0.75" right="0.75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0" sqref="A10:B10"/>
    </sheetView>
  </sheetViews>
  <sheetFormatPr defaultColWidth="9.00390625" defaultRowHeight="12.75"/>
  <cols>
    <col min="1" max="1" width="1.00390625" style="1" customWidth="1"/>
    <col min="2" max="2" width="52.125" style="1" customWidth="1"/>
    <col min="3" max="3" width="10.25390625" style="1" customWidth="1"/>
    <col min="4" max="4" width="10.75390625" style="1" customWidth="1"/>
    <col min="5" max="5" width="11.375" style="1" customWidth="1"/>
    <col min="6" max="6" width="10.75390625" style="1" customWidth="1"/>
    <col min="7" max="7" width="10.375" style="1" customWidth="1"/>
    <col min="8" max="8" width="0.6171875" style="1" customWidth="1"/>
    <col min="9" max="9" width="2.00390625" style="1" customWidth="1"/>
    <col min="10" max="16384" width="9.125" style="1" customWidth="1"/>
  </cols>
  <sheetData>
    <row r="1" spans="1:10" ht="19.5" thickBot="1">
      <c r="A1" s="152" t="s">
        <v>27</v>
      </c>
      <c r="B1" s="152"/>
      <c r="C1" s="152"/>
      <c r="D1" s="152"/>
      <c r="E1" s="152"/>
      <c r="F1" s="45"/>
      <c r="G1" s="45"/>
      <c r="H1" s="45"/>
      <c r="I1" s="45"/>
      <c r="J1" s="45"/>
    </row>
    <row r="2" spans="1:7" ht="23.25" customHeight="1" thickBot="1" thickTop="1">
      <c r="A2" s="112" t="s">
        <v>28</v>
      </c>
      <c r="B2" s="112"/>
      <c r="C2" s="113"/>
      <c r="D2" s="5" t="s">
        <v>0</v>
      </c>
      <c r="E2" s="6"/>
      <c r="F2" s="6"/>
      <c r="G2" s="7"/>
    </row>
    <row r="3" spans="1:7" ht="15" customHeight="1" thickBot="1" thickTop="1">
      <c r="A3" s="153" t="s">
        <v>29</v>
      </c>
      <c r="B3" s="154"/>
      <c r="D3" s="8"/>
      <c r="E3" s="9"/>
      <c r="F3" s="9"/>
      <c r="G3" s="10"/>
    </row>
    <row r="4" spans="1:7" ht="13.5" customHeight="1" thickBot="1" thickTop="1">
      <c r="A4" s="130" t="s">
        <v>30</v>
      </c>
      <c r="B4" s="132"/>
      <c r="C4" s="46"/>
      <c r="D4" s="8"/>
      <c r="E4" s="11"/>
      <c r="F4" s="12" t="s">
        <v>1</v>
      </c>
      <c r="G4" s="10"/>
    </row>
    <row r="5" spans="1:7" ht="14.25" thickBot="1" thickTop="1">
      <c r="A5" s="127" t="s">
        <v>31</v>
      </c>
      <c r="B5" s="129"/>
      <c r="C5" s="46"/>
      <c r="D5" s="8"/>
      <c r="E5" s="12"/>
      <c r="F5" s="12"/>
      <c r="G5" s="10"/>
    </row>
    <row r="6" spans="1:7" ht="14.25" thickBot="1" thickTop="1">
      <c r="A6" s="127" t="s">
        <v>32</v>
      </c>
      <c r="B6" s="129"/>
      <c r="C6" s="46"/>
      <c r="D6" s="8"/>
      <c r="E6" s="13"/>
      <c r="F6" s="12" t="s">
        <v>2</v>
      </c>
      <c r="G6" s="10"/>
    </row>
    <row r="7" spans="1:7" ht="14.25" thickBot="1" thickTop="1">
      <c r="A7" s="130" t="s">
        <v>33</v>
      </c>
      <c r="B7" s="132"/>
      <c r="C7" s="47"/>
      <c r="D7" s="8"/>
      <c r="E7" s="12"/>
      <c r="F7" s="12"/>
      <c r="G7" s="10"/>
    </row>
    <row r="8" spans="1:7" ht="14.25" thickBot="1" thickTop="1">
      <c r="A8" s="133" t="s">
        <v>34</v>
      </c>
      <c r="B8" s="135"/>
      <c r="D8" s="8"/>
      <c r="E8" s="14"/>
      <c r="F8" s="12" t="s">
        <v>3</v>
      </c>
      <c r="G8" s="10"/>
    </row>
    <row r="9" spans="1:7" ht="14.25" thickBot="1" thickTop="1">
      <c r="A9" s="130" t="s">
        <v>35</v>
      </c>
      <c r="B9" s="132"/>
      <c r="D9" s="15"/>
      <c r="E9" s="16"/>
      <c r="F9" s="16"/>
      <c r="G9" s="17"/>
    </row>
    <row r="10" spans="1:7" ht="14.25" thickBot="1" thickTop="1">
      <c r="A10" s="136" t="s">
        <v>36</v>
      </c>
      <c r="B10" s="138"/>
      <c r="D10" s="48"/>
      <c r="E10" s="49"/>
      <c r="F10" s="49"/>
      <c r="G10" s="48"/>
    </row>
    <row r="11" spans="7:10" ht="14.25" thickBot="1" thickTop="1">
      <c r="G11" s="48"/>
      <c r="H11" s="49"/>
      <c r="I11" s="49"/>
      <c r="J11" s="48"/>
    </row>
    <row r="12" spans="2:10" ht="13.5" thickTop="1">
      <c r="B12" s="115" t="s">
        <v>37</v>
      </c>
      <c r="C12" s="155" t="s">
        <v>38</v>
      </c>
      <c r="D12" s="156"/>
      <c r="E12" s="157"/>
      <c r="G12" s="48"/>
      <c r="H12" s="49"/>
      <c r="I12" s="49"/>
      <c r="J12" s="48"/>
    </row>
    <row r="13" spans="2:10" ht="12.75">
      <c r="B13" s="116"/>
      <c r="C13" s="50" t="s">
        <v>9</v>
      </c>
      <c r="D13" s="51" t="s">
        <v>10</v>
      </c>
      <c r="E13" s="52" t="s">
        <v>39</v>
      </c>
      <c r="G13" s="48"/>
      <c r="H13" s="49"/>
      <c r="I13" s="49"/>
      <c r="J13" s="48"/>
    </row>
    <row r="14" spans="2:10" ht="13.5" thickBot="1">
      <c r="B14" s="53" t="s">
        <v>40</v>
      </c>
      <c r="C14" s="54"/>
      <c r="D14" s="54"/>
      <c r="E14" s="18"/>
      <c r="G14" s="48"/>
      <c r="H14" s="49"/>
      <c r="I14" s="49"/>
      <c r="J14" s="48"/>
    </row>
    <row r="15" spans="2:10" ht="13.5" thickTop="1">
      <c r="B15" s="55" t="s">
        <v>41</v>
      </c>
      <c r="C15" s="56">
        <v>40</v>
      </c>
      <c r="D15" s="57">
        <v>42</v>
      </c>
      <c r="E15" s="58">
        <f>D15-C15</f>
        <v>2</v>
      </c>
      <c r="G15" s="48"/>
      <c r="H15" s="49"/>
      <c r="I15" s="49"/>
      <c r="J15" s="48"/>
    </row>
    <row r="16" spans="2:10" ht="12.75">
      <c r="B16" s="55" t="s">
        <v>42</v>
      </c>
      <c r="C16" s="59">
        <v>30</v>
      </c>
      <c r="D16" s="60">
        <v>28</v>
      </c>
      <c r="E16" s="58">
        <f>D16-C16</f>
        <v>-2</v>
      </c>
      <c r="G16" s="48"/>
      <c r="H16" s="49"/>
      <c r="I16" s="49"/>
      <c r="J16" s="48"/>
    </row>
    <row r="17" spans="2:10" ht="12.75">
      <c r="B17" s="55" t="s">
        <v>43</v>
      </c>
      <c r="C17" s="59">
        <v>10</v>
      </c>
      <c r="D17" s="60">
        <v>10</v>
      </c>
      <c r="E17" s="58">
        <f>D17-C17</f>
        <v>0</v>
      </c>
      <c r="G17" s="48"/>
      <c r="H17" s="49"/>
      <c r="I17" s="49"/>
      <c r="J17" s="48"/>
    </row>
    <row r="18" spans="2:10" ht="13.5" thickBot="1">
      <c r="B18" s="55" t="s">
        <v>44</v>
      </c>
      <c r="C18" s="61">
        <v>20</v>
      </c>
      <c r="D18" s="62">
        <v>20</v>
      </c>
      <c r="E18" s="58">
        <f>D18-C18</f>
        <v>0</v>
      </c>
      <c r="G18" s="48"/>
      <c r="H18" s="49"/>
      <c r="I18" s="49"/>
      <c r="J18" s="48"/>
    </row>
    <row r="19" spans="2:10" ht="3" customHeight="1" thickBot="1" thickTop="1">
      <c r="B19" s="2"/>
      <c r="C19" s="3"/>
      <c r="D19" s="3"/>
      <c r="E19" s="4"/>
      <c r="G19" s="48"/>
      <c r="H19" s="49"/>
      <c r="I19" s="49"/>
      <c r="J19" s="48"/>
    </row>
    <row r="20" spans="7:10" ht="14.25" thickBot="1" thickTop="1">
      <c r="G20" s="48"/>
      <c r="H20" s="49"/>
      <c r="I20" s="49"/>
      <c r="J20" s="48"/>
    </row>
    <row r="21" spans="2:11" ht="13.5" thickTop="1">
      <c r="B21" s="144" t="s">
        <v>45</v>
      </c>
      <c r="C21" s="147" t="s">
        <v>46</v>
      </c>
      <c r="D21" s="117"/>
      <c r="E21" s="117"/>
      <c r="F21" s="117"/>
      <c r="G21" s="148"/>
      <c r="H21" s="63"/>
      <c r="I21" s="27"/>
      <c r="J21" s="28"/>
      <c r="K21" s="28"/>
    </row>
    <row r="22" spans="2:11" ht="12.75">
      <c r="B22" s="145"/>
      <c r="C22" s="151" t="s">
        <v>4</v>
      </c>
      <c r="D22" s="149" t="s">
        <v>47</v>
      </c>
      <c r="E22" s="149"/>
      <c r="F22" s="149"/>
      <c r="G22" s="150"/>
      <c r="H22" s="19"/>
      <c r="I22" s="27"/>
      <c r="J22" s="28"/>
      <c r="K22" s="28"/>
    </row>
    <row r="23" spans="2:11" ht="25.5">
      <c r="B23" s="146"/>
      <c r="C23" s="151"/>
      <c r="D23" s="64" t="s">
        <v>48</v>
      </c>
      <c r="E23" s="64" t="s">
        <v>49</v>
      </c>
      <c r="F23" s="65" t="s">
        <v>50</v>
      </c>
      <c r="G23" s="66" t="s">
        <v>51</v>
      </c>
      <c r="H23" s="24"/>
      <c r="I23" s="27"/>
      <c r="J23" s="28"/>
      <c r="K23" s="28"/>
    </row>
    <row r="24" spans="2:11" ht="3" customHeight="1" thickBot="1">
      <c r="B24" s="67"/>
      <c r="C24" s="68"/>
      <c r="D24" s="68"/>
      <c r="E24" s="26"/>
      <c r="F24" s="28"/>
      <c r="G24" s="28"/>
      <c r="H24" s="18"/>
      <c r="I24" s="27"/>
      <c r="J24" s="28"/>
      <c r="K24" s="28"/>
    </row>
    <row r="25" spans="2:11" ht="13.5" thickTop="1">
      <c r="B25" s="27" t="s">
        <v>52</v>
      </c>
      <c r="C25" s="28">
        <f>SUM(C26,C34,C35)</f>
        <v>956.6999999999996</v>
      </c>
      <c r="D25" s="69">
        <f>C25*C15/100</f>
        <v>382.67999999999984</v>
      </c>
      <c r="E25" s="70">
        <f>C25*C16/100</f>
        <v>287.0099999999999</v>
      </c>
      <c r="F25" s="70">
        <f>C25*C17/100</f>
        <v>95.66999999999996</v>
      </c>
      <c r="G25" s="71">
        <f>C25*C18/100</f>
        <v>191.33999999999992</v>
      </c>
      <c r="H25" s="18"/>
      <c r="I25" s="27"/>
      <c r="J25" s="28"/>
      <c r="K25" s="28"/>
    </row>
    <row r="26" spans="2:11" ht="13.5" thickBot="1">
      <c r="B26" s="72" t="s">
        <v>53</v>
      </c>
      <c r="C26" s="35">
        <f>SUM(C27:C30)</f>
        <v>890.3999999999996</v>
      </c>
      <c r="D26" s="73">
        <f>C26*C15/100</f>
        <v>356.15999999999985</v>
      </c>
      <c r="E26" s="74">
        <f>C26*C16/100</f>
        <v>267.1199999999999</v>
      </c>
      <c r="F26" s="74">
        <f>C26*C17/100</f>
        <v>89.03999999999996</v>
      </c>
      <c r="G26" s="75">
        <f>C26*C18/100</f>
        <v>178.07999999999993</v>
      </c>
      <c r="H26" s="18"/>
      <c r="I26" s="27"/>
      <c r="J26" s="28"/>
      <c r="K26" s="28"/>
    </row>
    <row r="27" spans="2:11" ht="13.5" thickTop="1">
      <c r="B27" s="55" t="s">
        <v>54</v>
      </c>
      <c r="C27" s="76">
        <v>-100.8</v>
      </c>
      <c r="D27" s="74">
        <f>C27*C15/100</f>
        <v>-40.32</v>
      </c>
      <c r="E27" s="74">
        <f>C27*C16/100</f>
        <v>-30.24</v>
      </c>
      <c r="F27" s="74">
        <f>C27*C17/100</f>
        <v>-10.08</v>
      </c>
      <c r="G27" s="75">
        <f>C27*C18/100</f>
        <v>-20.16</v>
      </c>
      <c r="H27" s="18"/>
      <c r="I27" s="27"/>
      <c r="J27" s="28"/>
      <c r="K27" s="28"/>
    </row>
    <row r="28" spans="2:11" ht="12.75">
      <c r="B28" s="55" t="s">
        <v>55</v>
      </c>
      <c r="C28" s="76">
        <v>341.9</v>
      </c>
      <c r="D28" s="74">
        <f>C28*C15/100</f>
        <v>136.76</v>
      </c>
      <c r="E28" s="74">
        <f>C28*C16/100</f>
        <v>102.57</v>
      </c>
      <c r="F28" s="74">
        <f>C28*C17/100</f>
        <v>34.19</v>
      </c>
      <c r="G28" s="75">
        <f>C28*C18/100</f>
        <v>68.38</v>
      </c>
      <c r="H28" s="18"/>
      <c r="I28" s="27"/>
      <c r="J28" s="28"/>
      <c r="K28" s="28"/>
    </row>
    <row r="29" spans="2:11" ht="13.5" thickBot="1">
      <c r="B29" s="55" t="s">
        <v>56</v>
      </c>
      <c r="C29" s="76">
        <v>2127.1</v>
      </c>
      <c r="D29" s="74">
        <f>C29*C15/100</f>
        <v>850.84</v>
      </c>
      <c r="E29" s="74">
        <f>C29*C16/100</f>
        <v>638.13</v>
      </c>
      <c r="F29" s="74">
        <f>C29*C17/100</f>
        <v>212.71</v>
      </c>
      <c r="G29" s="75">
        <f>C29*C18/100</f>
        <v>425.42</v>
      </c>
      <c r="H29" s="18"/>
      <c r="I29" s="27"/>
      <c r="J29" s="28"/>
      <c r="K29" s="28"/>
    </row>
    <row r="30" spans="2:11" ht="14.25" thickBot="1" thickTop="1">
      <c r="B30" s="55" t="s">
        <v>57</v>
      </c>
      <c r="C30" s="30">
        <f>SUM(C32:C33)</f>
        <v>-1477.8000000000002</v>
      </c>
      <c r="D30" s="77">
        <f>C30*C15/100</f>
        <v>-591.1200000000001</v>
      </c>
      <c r="E30" s="78">
        <f>C30*C16/100</f>
        <v>-443.3400000000001</v>
      </c>
      <c r="F30" s="78">
        <f>C30*C17/100</f>
        <v>-147.78000000000003</v>
      </c>
      <c r="G30" s="79">
        <f>C30*C18/100</f>
        <v>-295.56000000000006</v>
      </c>
      <c r="H30" s="18"/>
      <c r="I30" s="27"/>
      <c r="J30" s="28"/>
      <c r="K30" s="28"/>
    </row>
    <row r="31" spans="2:11" ht="14.25" thickBot="1" thickTop="1">
      <c r="B31" s="55" t="s">
        <v>58</v>
      </c>
      <c r="C31" s="28"/>
      <c r="D31" s="74"/>
      <c r="E31" s="74"/>
      <c r="F31" s="74"/>
      <c r="G31" s="74"/>
      <c r="H31" s="18"/>
      <c r="I31" s="27"/>
      <c r="J31" s="28"/>
      <c r="K31" s="28"/>
    </row>
    <row r="32" spans="2:11" ht="13.5" thickTop="1">
      <c r="B32" s="80" t="s">
        <v>59</v>
      </c>
      <c r="C32" s="81">
        <v>-1350.9</v>
      </c>
      <c r="D32" s="70">
        <f>C32*C15/100</f>
        <v>-540.36</v>
      </c>
      <c r="E32" s="70">
        <f>C32*C16/100</f>
        <v>-405.27</v>
      </c>
      <c r="F32" s="70">
        <f>C32*C17/100</f>
        <v>-135.09</v>
      </c>
      <c r="G32" s="71">
        <f>C32*C18/100</f>
        <v>-270.18</v>
      </c>
      <c r="H32" s="18"/>
      <c r="I32" s="27"/>
      <c r="J32" s="28"/>
      <c r="K32" s="28"/>
    </row>
    <row r="33" spans="2:11" ht="13.5" thickBot="1">
      <c r="B33" s="80" t="s">
        <v>60</v>
      </c>
      <c r="C33" s="76">
        <v>-126.9</v>
      </c>
      <c r="D33" s="74">
        <f>C33*C15/100</f>
        <v>-50.76</v>
      </c>
      <c r="E33" s="74">
        <f>C33*C16/100</f>
        <v>-38.07</v>
      </c>
      <c r="F33" s="74">
        <f>C33*C17/100</f>
        <v>-12.69</v>
      </c>
      <c r="G33" s="75">
        <f>C33*C18/100</f>
        <v>-25.38</v>
      </c>
      <c r="H33" s="18"/>
      <c r="I33" s="27"/>
      <c r="J33" s="28"/>
      <c r="K33" s="28"/>
    </row>
    <row r="34" spans="2:11" ht="14.25" thickBot="1" thickTop="1">
      <c r="B34" s="72" t="s">
        <v>61</v>
      </c>
      <c r="C34" s="82">
        <v>0</v>
      </c>
      <c r="D34" s="74">
        <f>C34*C15/100</f>
        <v>0</v>
      </c>
      <c r="E34" s="74">
        <f>C34*C16/100</f>
        <v>0</v>
      </c>
      <c r="F34" s="74">
        <f>C34*C17/100</f>
        <v>0</v>
      </c>
      <c r="G34" s="75">
        <f>C34*C18/100</f>
        <v>0</v>
      </c>
      <c r="H34" s="18"/>
      <c r="I34" s="27"/>
      <c r="J34" s="28"/>
      <c r="K34" s="28"/>
    </row>
    <row r="35" spans="2:11" ht="14.25" thickBot="1" thickTop="1">
      <c r="B35" s="72" t="s">
        <v>62</v>
      </c>
      <c r="C35" s="83">
        <f>SUM(C36:C39)</f>
        <v>66.3</v>
      </c>
      <c r="D35" s="73">
        <f>C35*C15/100</f>
        <v>26.52</v>
      </c>
      <c r="E35" s="74">
        <f>C35*C16/100</f>
        <v>19.89</v>
      </c>
      <c r="F35" s="74">
        <f>C35*C17/100</f>
        <v>6.63</v>
      </c>
      <c r="G35" s="75">
        <f>C35*C18/100</f>
        <v>13.26</v>
      </c>
      <c r="H35" s="18"/>
      <c r="I35" s="27"/>
      <c r="J35" s="28"/>
      <c r="K35" s="28"/>
    </row>
    <row r="36" spans="2:11" ht="13.5" thickTop="1">
      <c r="B36" s="55" t="s">
        <v>63</v>
      </c>
      <c r="C36" s="76">
        <v>65.1</v>
      </c>
      <c r="D36" s="74">
        <f>C36*C15/100</f>
        <v>26.04</v>
      </c>
      <c r="E36" s="74">
        <f>C36*C16/100</f>
        <v>19.529999999999998</v>
      </c>
      <c r="F36" s="74">
        <f>C36*C17/100</f>
        <v>6.51</v>
      </c>
      <c r="G36" s="75">
        <f>C36*C18/100</f>
        <v>13.02</v>
      </c>
      <c r="H36" s="18"/>
      <c r="I36" s="27"/>
      <c r="J36" s="28"/>
      <c r="K36" s="28"/>
    </row>
    <row r="37" spans="2:11" ht="12.75">
      <c r="B37" s="55" t="s">
        <v>64</v>
      </c>
      <c r="C37" s="76">
        <v>30.6</v>
      </c>
      <c r="D37" s="74">
        <f>C37*C15/100</f>
        <v>12.24</v>
      </c>
      <c r="E37" s="74">
        <f>C37*C16/100</f>
        <v>9.18</v>
      </c>
      <c r="F37" s="74">
        <f>C37*C17/100</f>
        <v>3.06</v>
      </c>
      <c r="G37" s="75">
        <f>C37*C18/100</f>
        <v>6.12</v>
      </c>
      <c r="H37" s="18"/>
      <c r="I37" s="27"/>
      <c r="J37" s="28"/>
      <c r="K37" s="28"/>
    </row>
    <row r="38" spans="2:11" ht="12.75">
      <c r="B38" s="55" t="s">
        <v>65</v>
      </c>
      <c r="C38" s="76">
        <v>-16.6</v>
      </c>
      <c r="D38" s="74">
        <f>C38*C15/100</f>
        <v>-6.64</v>
      </c>
      <c r="E38" s="74">
        <f>C38*C16/100</f>
        <v>-4.98</v>
      </c>
      <c r="F38" s="74">
        <f>C38*C17/100</f>
        <v>-1.66</v>
      </c>
      <c r="G38" s="75">
        <f>C38*C18/100</f>
        <v>-3.32</v>
      </c>
      <c r="H38" s="18"/>
      <c r="I38" s="27"/>
      <c r="J38" s="28"/>
      <c r="K38" s="28"/>
    </row>
    <row r="39" spans="2:11" ht="13.5" thickBot="1">
      <c r="B39" s="55" t="s">
        <v>66</v>
      </c>
      <c r="C39" s="84">
        <v>-12.8</v>
      </c>
      <c r="D39" s="78">
        <f>C39*C15/100</f>
        <v>-5.12</v>
      </c>
      <c r="E39" s="78">
        <f>C39*C16/100</f>
        <v>-3.84</v>
      </c>
      <c r="F39" s="78">
        <f>C39*C17/100</f>
        <v>-1.28</v>
      </c>
      <c r="G39" s="79">
        <f>C39*C18/100</f>
        <v>-2.56</v>
      </c>
      <c r="H39" s="18"/>
      <c r="I39" s="27"/>
      <c r="J39" s="28"/>
      <c r="K39" s="28"/>
    </row>
    <row r="40" spans="2:11" ht="3" customHeight="1" thickTop="1">
      <c r="B40" s="85"/>
      <c r="C40" s="86"/>
      <c r="D40" s="86"/>
      <c r="E40" s="86"/>
      <c r="F40" s="28"/>
      <c r="G40" s="28"/>
      <c r="H40" s="18"/>
      <c r="I40" s="27"/>
      <c r="J40" s="28"/>
      <c r="K40" s="28"/>
    </row>
    <row r="41" spans="2:11" ht="3" customHeight="1" thickBot="1">
      <c r="B41" s="27"/>
      <c r="C41" s="28"/>
      <c r="D41" s="28"/>
      <c r="E41" s="28"/>
      <c r="F41" s="26"/>
      <c r="G41" s="26"/>
      <c r="H41" s="19"/>
      <c r="I41" s="27"/>
      <c r="J41" s="28"/>
      <c r="K41" s="28"/>
    </row>
    <row r="42" spans="2:11" ht="14.25" thickBot="1" thickTop="1">
      <c r="B42" s="87" t="s">
        <v>67</v>
      </c>
      <c r="C42" s="88">
        <f>SUM(C44:C46)</f>
        <v>10</v>
      </c>
      <c r="D42" s="89">
        <f>C42*C15/100</f>
        <v>4</v>
      </c>
      <c r="E42" s="90">
        <f>C42*C16/100</f>
        <v>3</v>
      </c>
      <c r="F42" s="90">
        <f>C42*C17/100</f>
        <v>1</v>
      </c>
      <c r="G42" s="91">
        <f>C42*C18/100</f>
        <v>2</v>
      </c>
      <c r="H42" s="18"/>
      <c r="I42" s="27"/>
      <c r="J42" s="28"/>
      <c r="K42" s="28"/>
    </row>
    <row r="43" spans="2:11" ht="14.25" thickBot="1" thickTop="1">
      <c r="B43" s="87" t="s">
        <v>68</v>
      </c>
      <c r="C43" s="88"/>
      <c r="D43" s="88"/>
      <c r="E43" s="74"/>
      <c r="F43" s="74"/>
      <c r="G43" s="74"/>
      <c r="H43" s="18"/>
      <c r="I43" s="27"/>
      <c r="J43" s="28"/>
      <c r="K43" s="28"/>
    </row>
    <row r="44" spans="2:11" ht="13.5" thickTop="1">
      <c r="B44" s="92" t="s">
        <v>69</v>
      </c>
      <c r="C44" s="93">
        <v>18</v>
      </c>
      <c r="D44" s="94">
        <f>C44*C15/100</f>
        <v>7.2</v>
      </c>
      <c r="E44" s="70">
        <f>C44*C16/100</f>
        <v>5.4</v>
      </c>
      <c r="F44" s="70">
        <f>C44*C17/100</f>
        <v>1.8</v>
      </c>
      <c r="G44" s="71">
        <f>C44*C18/100</f>
        <v>3.6</v>
      </c>
      <c r="H44" s="18"/>
      <c r="I44" s="27"/>
      <c r="J44" s="28"/>
      <c r="K44" s="28"/>
    </row>
    <row r="45" spans="2:11" ht="12.75">
      <c r="B45" s="92" t="s">
        <v>70</v>
      </c>
      <c r="C45" s="95">
        <v>-6</v>
      </c>
      <c r="D45" s="88">
        <f>C45*C15/100</f>
        <v>-2.4</v>
      </c>
      <c r="E45" s="74">
        <f>C45*C16/100</f>
        <v>-1.8</v>
      </c>
      <c r="F45" s="74">
        <f>C45*C17/100</f>
        <v>-0.6</v>
      </c>
      <c r="G45" s="75">
        <f>C45*C18/100</f>
        <v>-1.2</v>
      </c>
      <c r="H45" s="18"/>
      <c r="I45" s="27"/>
      <c r="J45" s="28"/>
      <c r="K45" s="28"/>
    </row>
    <row r="46" spans="2:11" ht="13.5" thickBot="1">
      <c r="B46" s="92" t="s">
        <v>71</v>
      </c>
      <c r="C46" s="96">
        <v>-2</v>
      </c>
      <c r="D46" s="97">
        <f>C46*C15/100</f>
        <v>-0.8</v>
      </c>
      <c r="E46" s="78">
        <f>C46*C16/100</f>
        <v>-0.6</v>
      </c>
      <c r="F46" s="78">
        <f>C46*C17/100</f>
        <v>-0.2</v>
      </c>
      <c r="G46" s="79">
        <f>C46*C18/100</f>
        <v>-0.4</v>
      </c>
      <c r="H46" s="18"/>
      <c r="I46" s="27"/>
      <c r="J46" s="28"/>
      <c r="K46" s="28"/>
    </row>
    <row r="47" spans="2:11" ht="3" customHeight="1" thickTop="1">
      <c r="B47" s="85"/>
      <c r="C47" s="98"/>
      <c r="D47" s="86"/>
      <c r="E47" s="86"/>
      <c r="F47" s="28"/>
      <c r="G47" s="28"/>
      <c r="H47" s="18"/>
      <c r="I47" s="27"/>
      <c r="J47" s="28"/>
      <c r="K47" s="28"/>
    </row>
    <row r="48" spans="2:11" ht="3" customHeight="1" thickBot="1">
      <c r="B48" s="27"/>
      <c r="C48" s="74"/>
      <c r="D48" s="28"/>
      <c r="E48" s="28"/>
      <c r="F48" s="26"/>
      <c r="G48" s="26"/>
      <c r="H48" s="19"/>
      <c r="I48" s="27"/>
      <c r="J48" s="28"/>
      <c r="K48" s="28"/>
    </row>
    <row r="49" spans="2:11" ht="14.25" thickBot="1" thickTop="1">
      <c r="B49" s="87" t="s">
        <v>72</v>
      </c>
      <c r="C49" s="99">
        <v>-80</v>
      </c>
      <c r="D49" s="100">
        <f>C49*C15/100</f>
        <v>-32</v>
      </c>
      <c r="E49" s="90">
        <f>C49*C16/100</f>
        <v>-24</v>
      </c>
      <c r="F49" s="90">
        <f>C49*C17/100</f>
        <v>-8</v>
      </c>
      <c r="G49" s="91">
        <f>C49*C18/100</f>
        <v>-16</v>
      </c>
      <c r="H49" s="18"/>
      <c r="I49" s="27"/>
      <c r="J49" s="28"/>
      <c r="K49" s="28"/>
    </row>
    <row r="50" spans="2:11" ht="3" customHeight="1" thickTop="1">
      <c r="B50" s="85"/>
      <c r="C50" s="98"/>
      <c r="D50" s="86"/>
      <c r="E50" s="86"/>
      <c r="F50" s="28"/>
      <c r="G50" s="28"/>
      <c r="H50" s="18"/>
      <c r="I50" s="27"/>
      <c r="J50" s="28"/>
      <c r="K50" s="28"/>
    </row>
    <row r="51" spans="2:11" ht="3" customHeight="1" thickBot="1">
      <c r="B51" s="27"/>
      <c r="C51" s="74"/>
      <c r="D51" s="28"/>
      <c r="E51" s="28"/>
      <c r="F51" s="26"/>
      <c r="G51" s="26"/>
      <c r="H51" s="19"/>
      <c r="I51" s="27"/>
      <c r="J51" s="28"/>
      <c r="K51" s="28"/>
    </row>
    <row r="52" spans="2:11" ht="14.25" thickBot="1" thickTop="1">
      <c r="B52" s="27" t="s">
        <v>73</v>
      </c>
      <c r="C52" s="101">
        <v>-42</v>
      </c>
      <c r="D52" s="100">
        <f>C52*C15/100</f>
        <v>-16.8</v>
      </c>
      <c r="E52" s="102">
        <f>C52*C16/100</f>
        <v>-12.6</v>
      </c>
      <c r="F52" s="102">
        <f>C52*C17/100</f>
        <v>-4.2</v>
      </c>
      <c r="G52" s="103">
        <f>C52*C18/100</f>
        <v>-8.4</v>
      </c>
      <c r="H52" s="18"/>
      <c r="I52" s="27"/>
      <c r="J52" s="28"/>
      <c r="K52" s="28"/>
    </row>
    <row r="53" spans="2:11" ht="3" customHeight="1" thickTop="1">
      <c r="B53" s="27"/>
      <c r="C53" s="74"/>
      <c r="D53" s="28"/>
      <c r="E53" s="28"/>
      <c r="F53" s="28"/>
      <c r="G53" s="28"/>
      <c r="H53" s="18"/>
      <c r="I53" s="27"/>
      <c r="J53" s="28"/>
      <c r="K53" s="28"/>
    </row>
    <row r="54" spans="2:11" ht="3" customHeight="1" thickBot="1">
      <c r="B54" s="25"/>
      <c r="C54" s="104"/>
      <c r="D54" s="26"/>
      <c r="E54" s="26"/>
      <c r="F54" s="26"/>
      <c r="G54" s="26"/>
      <c r="H54" s="19"/>
      <c r="I54" s="27"/>
      <c r="J54" s="28"/>
      <c r="K54" s="28"/>
    </row>
    <row r="55" spans="2:11" ht="14.25" customHeight="1" thickBot="1" thickTop="1">
      <c r="B55" s="27" t="s">
        <v>74</v>
      </c>
      <c r="C55" s="101">
        <v>4</v>
      </c>
      <c r="D55" s="90">
        <f>C55*C15/100</f>
        <v>1.6</v>
      </c>
      <c r="E55" s="102">
        <f>C55*C16/100</f>
        <v>1.2</v>
      </c>
      <c r="F55" s="102">
        <f>C55*C17/100</f>
        <v>0.4</v>
      </c>
      <c r="G55" s="103">
        <f>C55*C18/100</f>
        <v>0.8</v>
      </c>
      <c r="H55" s="18"/>
      <c r="I55" s="27"/>
      <c r="J55" s="28"/>
      <c r="K55" s="28"/>
    </row>
    <row r="56" spans="2:11" ht="3" customHeight="1" thickBot="1" thickTop="1">
      <c r="B56" s="105"/>
      <c r="C56" s="106"/>
      <c r="D56" s="107"/>
      <c r="E56" s="107"/>
      <c r="F56" s="28"/>
      <c r="G56" s="28"/>
      <c r="H56" s="18"/>
      <c r="I56" s="27"/>
      <c r="J56" s="28"/>
      <c r="K56" s="28"/>
    </row>
    <row r="57" spans="2:11" ht="3" customHeight="1" thickBot="1" thickTop="1">
      <c r="B57" s="27"/>
      <c r="C57" s="74"/>
      <c r="D57" s="28"/>
      <c r="E57" s="28"/>
      <c r="F57" s="108"/>
      <c r="G57" s="108"/>
      <c r="H57" s="109"/>
      <c r="I57" s="27"/>
      <c r="J57" s="28"/>
      <c r="K57" s="28"/>
    </row>
    <row r="58" spans="2:11" ht="14.25" thickBot="1" thickTop="1">
      <c r="B58" s="27" t="s">
        <v>75</v>
      </c>
      <c r="C58" s="110">
        <f>SUM(C25,C42,C49,C52,C55)</f>
        <v>848.6999999999996</v>
      </c>
      <c r="D58" s="90">
        <f>SUM(D25,D42,D49,D52,D55)</f>
        <v>339.47999999999985</v>
      </c>
      <c r="E58" s="90">
        <f>SUM(E25,E42,E49,E52,E55)</f>
        <v>254.60999999999987</v>
      </c>
      <c r="F58" s="90">
        <f>SUM(F25,F42,F49,F52,F55)</f>
        <v>84.86999999999996</v>
      </c>
      <c r="G58" s="91">
        <f>SUM(G25,G42,G49,G52,G55)</f>
        <v>169.73999999999992</v>
      </c>
      <c r="H58" s="18"/>
      <c r="I58" s="27"/>
      <c r="J58" s="28"/>
      <c r="K58" s="28"/>
    </row>
    <row r="59" spans="2:11" ht="3" customHeight="1" thickBot="1" thickTop="1">
      <c r="B59" s="2"/>
      <c r="C59" s="3"/>
      <c r="D59" s="3"/>
      <c r="E59" s="3"/>
      <c r="F59" s="3"/>
      <c r="G59" s="3"/>
      <c r="H59" s="4"/>
      <c r="I59" s="27"/>
      <c r="J59" s="28"/>
      <c r="K59" s="28"/>
    </row>
    <row r="60" ht="13.5" thickTop="1"/>
  </sheetData>
  <sheetProtection/>
  <mergeCells count="16">
    <mergeCell ref="A1:E1"/>
    <mergeCell ref="B12:B13"/>
    <mergeCell ref="A3:B3"/>
    <mergeCell ref="A8:B8"/>
    <mergeCell ref="C12:E12"/>
    <mergeCell ref="A4:B4"/>
    <mergeCell ref="A5:B5"/>
    <mergeCell ref="A6:B6"/>
    <mergeCell ref="A7:B7"/>
    <mergeCell ref="A9:B9"/>
    <mergeCell ref="B21:B23"/>
    <mergeCell ref="A2:C2"/>
    <mergeCell ref="C21:G21"/>
    <mergeCell ref="D22:G22"/>
    <mergeCell ref="C22:C23"/>
    <mergeCell ref="A10:B10"/>
  </mergeCells>
  <printOptions/>
  <pageMargins left="0.75" right="0.75" top="1" bottom="1" header="0.5" footer="0.5"/>
  <pageSetup horizontalDpi="300" verticalDpi="300" orientation="portrait" paperSize="9" scale="79" r:id="rId1"/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Economic-s.ru</dc:title>
  <dc:subject>Economic-s.ru</dc:subject>
  <dc:creator>Economic-s.ru</dc:creator>
  <cp:keywords/>
  <dc:description/>
  <cp:lastModifiedBy>Bill</cp:lastModifiedBy>
  <cp:lastPrinted>2000-06-08T22:12:57Z</cp:lastPrinted>
  <dcterms:created xsi:type="dcterms:W3CDTF">2000-05-01T08:06:23Z</dcterms:created>
  <dcterms:modified xsi:type="dcterms:W3CDTF">2012-01-18T23:02:01Z</dcterms:modified>
  <cp:category>Economic-s.ru</cp:category>
  <cp:version/>
  <cp:contentType/>
  <cp:contentStatus/>
</cp:coreProperties>
</file>