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39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40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30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xl/queryTables/queryTable2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20" yWindow="180" windowWidth="19440" windowHeight="6660"/>
  </bookViews>
  <sheets>
    <sheet name="Sheet1" sheetId="1" r:id="rId1"/>
  </sheets>
  <definedNames>
    <definedName name="ExternalData_19" localSheetId="0">Sheet1!$A$8:$A$111</definedName>
    <definedName name="ExternalData_20" localSheetId="0">Sheet1!$A$8:$A$111</definedName>
    <definedName name="ExternalData_32" localSheetId="0">Sheet1!$A$8:$A$111</definedName>
    <definedName name="ExternalData_33" localSheetId="0">Sheet1!$A$8:$A$111</definedName>
    <definedName name="ExternalData_34" localSheetId="0">Sheet1!$A$8:$A$111</definedName>
    <definedName name="ExternalData_39" localSheetId="0">Sheet1!$A$7:$A$111</definedName>
    <definedName name="ExternalData_40" localSheetId="0">Sheet1!$A$7:$A$111</definedName>
    <definedName name="ExternalData_41" localSheetId="0">Sheet1!$A$7:$A$111</definedName>
    <definedName name="ExternalData_42" localSheetId="0">Sheet1!$A$7:$A$110</definedName>
    <definedName name="ExternalData_43" localSheetId="0">Sheet1!$A$7:$A$111</definedName>
    <definedName name="ExternalData_44" localSheetId="0">Sheet1!$A$7:$A$111</definedName>
    <definedName name="ExternalData_45" localSheetId="0">Sheet1!$A$7:$A$359</definedName>
    <definedName name="ExternalData_46" localSheetId="0">Sheet1!$A$7:$A$611</definedName>
    <definedName name="ExternalData_47" localSheetId="0">Sheet1!$A$7:$A$611</definedName>
    <definedName name="ExternalData_48" localSheetId="0">Sheet1!$A$7:$A$359</definedName>
    <definedName name="ExternalData_49" localSheetId="0">Sheet1!$A$7:$A$611</definedName>
    <definedName name="ExternalData_50" localSheetId="0">Sheet1!$A$7:$A$1115</definedName>
    <definedName name="ExternalData_51" localSheetId="0">Sheet1!$A$7:$A$611</definedName>
    <definedName name="ExternalData_52" localSheetId="0">Sheet1!$A$7:$A$359</definedName>
    <definedName name="ExternalData_53" localSheetId="0">Sheet1!$A$7:$A$611</definedName>
    <definedName name="ExternalData_54" localSheetId="0">Sheet1!$A$7:$A$110</definedName>
    <definedName name="ExternalData_55" localSheetId="0">Sheet1!$A$7:$A$1115</definedName>
    <definedName name="ExternalData_56" localSheetId="0">Sheet1!$A$7:$A$110</definedName>
    <definedName name="ExternalData_57" localSheetId="0">Sheet1!$A$7:$A$1115</definedName>
    <definedName name="ExternalData_58" localSheetId="0">Sheet1!$A$7:$A$359</definedName>
    <definedName name="ExternalData_59" localSheetId="0">Sheet1!$A$7:$A$611</definedName>
    <definedName name="ExternalData_60" localSheetId="0">Sheet1!$A$7:$A$611</definedName>
    <definedName name="ExternalData_61" localSheetId="0">Sheet1!$A$7:$A$611</definedName>
    <definedName name="ExternalData_62" localSheetId="0">Sheet1!$A$7:$A$359</definedName>
    <definedName name="ExternalData_63" localSheetId="0">Sheet1!$A$7:$A$359</definedName>
    <definedName name="ExternalData_64" localSheetId="0">Sheet1!$A$7:$A$1115</definedName>
    <definedName name="ExternalData_65" localSheetId="0">Sheet1!$A$7:$A$359</definedName>
    <definedName name="ExternalData_66" localSheetId="0">Sheet1!$A$7:$A$1115</definedName>
    <definedName name="ExternalData_67" localSheetId="0">Sheet1!$A$7:$A$611</definedName>
    <definedName name="ExternalData_68" localSheetId="0">Sheet1!$A$7:$A$359</definedName>
    <definedName name="ExternalData_69" localSheetId="0">Sheet1!$A$7:$A$359</definedName>
    <definedName name="ExternalData_70" localSheetId="0">Sheet1!$A$7:$A$110</definedName>
    <definedName name="ExternalData_71" localSheetId="0">Sheet1!$A$7:$A$359</definedName>
    <definedName name="ExternalData_72" localSheetId="0">Sheet1!$A$7:$A$359</definedName>
    <definedName name="ExternalData_73" localSheetId="0">Sheet1!$A$7:$A$359</definedName>
  </definedNames>
  <calcPr calcId="125725"/>
</workbook>
</file>

<file path=xl/calcChain.xml><?xml version="1.0" encoding="utf-8"?>
<calcChain xmlns="http://schemas.openxmlformats.org/spreadsheetml/2006/main">
  <c r="K8" i="1"/>
  <c r="E21" l="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F12"/>
  <c r="E10"/>
  <c r="F10"/>
  <c r="E11"/>
  <c r="F11"/>
  <c r="E12"/>
  <c r="E13"/>
  <c r="F13"/>
  <c r="E14"/>
  <c r="F14"/>
  <c r="E15"/>
  <c r="F15"/>
  <c r="E16"/>
  <c r="F16"/>
  <c r="E17"/>
  <c r="F17"/>
  <c r="E18"/>
  <c r="F18"/>
  <c r="E19"/>
  <c r="F19"/>
  <c r="E20"/>
  <c r="F20"/>
  <c r="F9"/>
  <c r="E9"/>
  <c r="K6" l="1"/>
  <c r="K7"/>
  <c r="K9" l="1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xl2000="1" url="http://ichart.yahoo.com/table.csv?s=WMT&amp;a=0&amp;b=1&amp;c=2010&amp;d=5&amp;e=1&amp;f=2011&amp;g=&amp;q=q&amp;y=0&amp;z=WMT&amp;x=.csv" htmlFormat="all"/>
  </connection>
  <connection id="2" name="Connection1" type="4" refreshedVersion="4" background="1" saveData="1">
    <webPr xl2000="1" url="http://ichart.yahoo.com/table.csv?s=WMT&amp;a=0&amp;b=1&amp;c=2010&amp;d=5&amp;e=1&amp;f=2011&amp;g=&amp;q=q&amp;y=0&amp;z=WMT&amp;x=.csv" htmlFormat="all"/>
  </connection>
  <connection id="3" name="Connection10" type="4" refreshedVersion="4" background="1" saveData="1">
    <webPr xl2000="1" url="http://ichart.yahoo.com/table.csv?s=WMT&amp;a=0&amp;b=1&amp;c=2010&amp;d=5&amp;e=1&amp;f=2011&amp;g=&amp;q=q&amp;y=0&amp;z=WMT&amp;x=.csv" htmlFormat="all"/>
  </connection>
  <connection id="4" name="Connection11" type="4" refreshedVersion="4" background="1" saveData="1">
    <webPr xl2000="1" url="http://ichart.yahoo.com/table.csv?s=WMT&amp;a=0&amp;b=1&amp;c=2010&amp;d=5&amp;e=1&amp;f=2011&amp;g=&amp;q=q&amp;y=0&amp;z=WMT&amp;x=.csv" htmlFormat="all"/>
  </connection>
  <connection id="5" name="Connection12" type="4" refreshedVersion="4" background="1" saveData="1">
    <webPr xl2000="1" url="http://ichart.yahoo.com/table.csv?s=WMT&amp;a=0&amp;b=1&amp;c=2010&amp;d=5&amp;e=1&amp;f=2011&amp;g=&amp;q=q&amp;y=0&amp;z=WMT&amp;x=.csv" htmlFormat="all"/>
  </connection>
  <connection id="6" name="Connection13" type="4" refreshedVersion="4" background="1" saveData="1">
    <webPr xl2000="1" url="http://ichart.yahoo.com/table.csv?s=WMT&amp;a=0&amp;b=1&amp;c=2010&amp;d=5&amp;e=1&amp;f=2011&amp;g=&amp;q=q&amp;y=0&amp;z=WMT&amp;x=.csv" htmlFormat="all"/>
  </connection>
  <connection id="7" name="Connection14" type="4" refreshedVersion="4" background="1" saveData="1">
    <webPr xl2000="1" url="http://ichart.yahoo.com/table.csv?s=WMT&amp;a=0&amp;b=1&amp;c=2010&amp;d=5&amp;e=1&amp;f=2011&amp;g=&amp;q=q&amp;y=0&amp;z=WMT&amp;x=.csv" htmlFormat="all"/>
  </connection>
  <connection id="8" name="Connection15" type="4" refreshedVersion="4" background="1" saveData="1">
    <webPr xl2000="1" url="http://ichart.yahoo.com/table.csv?s=KO&amp;a=0&amp;b=1&amp;c=2009&amp;d=5&amp;e=1&amp;f=2011&amp;g=&amp;q=q&amp;y=0&amp;z=KO&amp;x=.csv" htmlFormat="all"/>
  </connection>
  <connection id="9" name="Connection16" type="4" refreshedVersion="4" background="1" saveData="1">
    <webPr xl2000="1" url="http://ichart.yahoo.com/table.csv?s=KO&amp;a=0&amp;b=1&amp;c=2009&amp;d=5&amp;e=1&amp;f=2011&amp;g=&amp;q=q&amp;y=0&amp;z=KO&amp;x=.csv" htmlFormat="all"/>
  </connection>
  <connection id="10" name="Connection17" type="4" refreshedVersion="4" background="1" saveData="1">
    <webPr xl2000="1" url="http://ichart.yahoo.com/table.csv?s=KO&amp;a=0&amp;b=1&amp;c=2009&amp;d=5&amp;e=1&amp;f=2011&amp;g=&amp;q=q&amp;y=0&amp;z=KO&amp;x=.csv" htmlFormat="all"/>
  </connection>
  <connection id="11" name="Connection18" type="4" refreshedVersion="4" background="1" saveData="1">
    <webPr xl2000="1" url="http://ichart.yahoo.com/table.csv?s=KO&amp;a=0&amp;b=1&amp;c=2011&amp;d=5&amp;e=1&amp;f=2011&amp;g=&amp;q=q&amp;y=0&amp;z=KO&amp;x=.csv" htmlFormat="all"/>
  </connection>
  <connection id="12" name="Connection181" type="4" refreshedVersion="4" background="1" saveData="1">
    <webPr xl2000="1" url="http://ichart.yahoo.com/table.csv?s=KO&amp;a=0&amp;b=1&amp;c=2011&amp;d=5&amp;e=1&amp;f=2011&amp;g=&amp;q=q&amp;y=0&amp;z=KO&amp;x=.csv" htmlFormat="all"/>
  </connection>
  <connection id="13" name="Connection19" type="4" refreshedVersion="4" background="1" saveData="1">
    <webPr xl2000="1" url="http://ichart.yahoo.com/table.csv?s=KO&amp;a=0&amp;b=1&amp;c=2011&amp;d=5&amp;e=1&amp;f=2011&amp;g=&amp;q=q&amp;y=0&amp;z=KO&amp;x=.csv" htmlFormat="all"/>
  </connection>
  <connection id="14" name="Connection191" type="4" refreshedVersion="4" background="1" saveData="1">
    <webPr xl2000="1" url="http://ichart.yahoo.com/table.csv?s=KO&amp;a=0&amp;b=1&amp;c=2011&amp;d=5&amp;e=1&amp;f=2011&amp;g=&amp;q=q&amp;y=0&amp;z=KO&amp;x=.csv" htmlFormat="all"/>
  </connection>
  <connection id="15" name="Connection2" type="4" refreshedVersion="4" background="1" saveData="1">
    <webPr xl2000="1" url="http://ichart.yahoo.com/table.csv?s=WMT&amp;a=0&amp;b=1&amp;c=2010&amp;d=5&amp;e=1&amp;f=2011&amp;g=&amp;q=q&amp;y=0&amp;z=WMT&amp;x=.csv" htmlFormat="all"/>
  </connection>
  <connection id="16" name="Connection20" type="4" refreshedVersion="4" background="1" saveData="1">
    <webPr xl2000="1" url="http://ichart.yahoo.com/table.csv?s=KO&amp;a=0&amp;b=1&amp;c=2007&amp;d=5&amp;e=1&amp;f=2011&amp;g=&amp;q=q&amp;y=0&amp;z=KO&amp;x=.csv" htmlFormat="all"/>
  </connection>
  <connection id="17" name="Connection21" type="4" refreshedVersion="4" background="1" saveData="1">
    <webPr xl2000="1" url="http://ichart.yahoo.com/table.csv?s=KO&amp;a=0&amp;b=1&amp;c=2009&amp;d=5&amp;e=1&amp;f=2011&amp;g=&amp;q=q&amp;y=0&amp;z=KO&amp;x=.csv" htmlFormat="all"/>
  </connection>
  <connection id="18" name="Connection22" type="4" refreshedVersion="4" background="1" saveData="1">
    <webPr xl2000="1" url="http://ichart.yahoo.com/table.csv?s=KO&amp;a=0&amp;b=1&amp;c=2009&amp;d=5&amp;e=1&amp;f=2011&amp;g=&amp;q=q&amp;y=0&amp;z=KO&amp;x=.csv" htmlFormat="all"/>
  </connection>
  <connection id="19" name="Connection23" type="4" refreshedVersion="4" background="1" saveData="1">
    <webPr xl2000="1" url="http://ichart.yahoo.com/table.csv?s=KO&amp;a=0&amp;b=1&amp;c=2009&amp;d=5&amp;e=1&amp;f=2011&amp;g=&amp;q=q&amp;y=0&amp;z=KO&amp;x=.csv" htmlFormat="all"/>
  </connection>
  <connection id="20" name="Connection24" type="4" refreshedVersion="4" background="1" saveData="1">
    <webPr xl2000="1" url="http://ichart.yahoo.com/table.csv?s=WMT&amp;a=0&amp;b=1&amp;c=2009&amp;d=5&amp;e=1&amp;f=2011&amp;g=&amp;q=q&amp;y=0&amp;z=WMT&amp;x=.csv" htmlFormat="all"/>
  </connection>
  <connection id="21" name="Connection25" type="4" refreshedVersion="4" background="1" saveData="1">
    <webPr xl2000="1" url="http://ichart.yahoo.com/table.csv?s=WMT&amp;a=0&amp;b=1&amp;c=2009&amp;d=5&amp;e=1&amp;f=2011&amp;g=&amp;q=q&amp;y=0&amp;z=WMT&amp;x=.csv" htmlFormat="all"/>
  </connection>
  <connection id="22" name="Connection26" type="4" refreshedVersion="4" background="1" saveData="1">
    <webPr xl2000="1" url="http://ichart.yahoo.com/table.csv?s=WMT&amp;a=0&amp;b=1&amp;c=2009&amp;d=5&amp;e=1&amp;f=2011&amp;g=&amp;q=q&amp;y=0&amp;z=WMT&amp;x=.csv" htmlFormat="all"/>
  </connection>
  <connection id="23" name="Connection27" type="4" refreshedVersion="4" background="1" saveData="1">
    <webPr xl2000="1" url="http://ichart.yahoo.com/table.csv?s=WMT&amp;a=0&amp;b=1&amp;c=2007&amp;d=5&amp;e=1&amp;f=2011&amp;g=&amp;q=q&amp;y=0&amp;z=WMT&amp;x=.csv" htmlFormat="all"/>
  </connection>
  <connection id="24" name="Connection28" type="4" refreshedVersion="4" background="1" saveData="1">
    <webPr xl2000="1" url="http://ichart.yahoo.com/table.csv?s=WMT&amp;a=0&amp;b=1&amp;c=2007&amp;d=5&amp;e=1&amp;f=2011&amp;g=&amp;q=q&amp;y=0&amp;z=WMT&amp;x=.csv" htmlFormat="all"/>
  </connection>
  <connection id="25" name="Connection29" type="4" refreshedVersion="4" background="1" saveData="1">
    <webPr xl2000="1" url="http://ichart.yahoo.com/table.csv?s=BP&amp;a=0&amp;b=1&amp;c=2007&amp;d=5&amp;e=1&amp;f=2011&amp;g=&amp;q=q&amp;y=0&amp;z=BP&amp;x=.csv" htmlFormat="all"/>
  </connection>
  <connection id="26" name="Connection3" type="4" refreshedVersion="4" background="1" saveData="1">
    <webPr xl2000="1" url="http://ichart.yahoo.com/table.csv?s=WMT&amp;a=0&amp;b=1&amp;c=2010&amp;d=5&amp;e=1&amp;f=2011&amp;g=&amp;q=q&amp;y=0&amp;z=WMT&amp;x=.csv" htmlFormat="all"/>
  </connection>
  <connection id="27" name="Connection30" type="4" refreshedVersion="4" background="1" saveData="1">
    <webPr xl2000="1" url="http://ichart.yahoo.com/table.csv?s=BP&amp;a=0&amp;b=1&amp;c=2007&amp;d=5&amp;e=1&amp;f=2011&amp;g=&amp;q=q&amp;y=0&amp;z=BP&amp;x=.csv" htmlFormat="all"/>
  </connection>
  <connection id="28" name="Connection31" type="4" refreshedVersion="4" background="1" saveData="1">
    <webPr xl2000="1" url="http://ichart.yahoo.com/table.csv?s=BP&amp;a=0&amp;b=1&amp;c=2011&amp;d=5&amp;e=1&amp;f=2011&amp;g=&amp;q=q&amp;y=0&amp;z=BP&amp;x=.csv" htmlFormat="all"/>
  </connection>
  <connection id="29" name="Connection311" type="4" refreshedVersion="4" background="1" saveData="1">
    <webPr xl2000="1" url="http://ichart.yahoo.com/table.csv?s=BP&amp;a=0&amp;b=1&amp;c=2011&amp;d=5&amp;e=1&amp;f=2011&amp;g=&amp;q=q&amp;y=0&amp;z=BP&amp;x=.csv" htmlFormat="all"/>
  </connection>
  <connection id="30" name="Connection32" type="4" refreshedVersion="4" background="1" saveData="1">
    <webPr xl2000="1" url="http://ichart.yahoo.com/table.csv?s=BP&amp;a=0&amp;b=1&amp;c=2011&amp;d=5&amp;e=1&amp;f=2011&amp;g=&amp;q=q&amp;y=0&amp;z=BP&amp;x=.csv" htmlFormat="all"/>
  </connection>
  <connection id="31" name="Connection321" type="4" refreshedVersion="4" background="1" saveData="1">
    <webPr xl2000="1" url="http://ichart.yahoo.com/table.csv?s=BP&amp;a=0&amp;b=1&amp;c=2011&amp;d=5&amp;e=1&amp;f=2011&amp;g=&amp;q=q&amp;y=0&amp;z=BP&amp;x=.csv" htmlFormat="all"/>
  </connection>
  <connection id="32" name="Connection33" type="4" refreshedVersion="4" background="1" saveData="1">
    <webPr xl2000="1" url="http://ichart.yahoo.com/table.csv?s=KO&amp;a=0&amp;b=1&amp;c=2011&amp;d=5&amp;e=1&amp;f=2011&amp;g=&amp;q=q&amp;y=0&amp;z=KO&amp;x=.csv" htmlFormat="all"/>
  </connection>
  <connection id="33" name="Connection331" type="4" refreshedVersion="4" background="1" saveData="1">
    <webPr xl2000="1" url="http://ichart.yahoo.com/table.csv?s=KO&amp;a=0&amp;b=1&amp;c=2011&amp;d=5&amp;e=1&amp;f=2011&amp;g=&amp;q=q&amp;y=0&amp;z=KO&amp;x=.csv" htmlFormat="all"/>
  </connection>
  <connection id="34" name="Connection35" type="4" refreshedVersion="4" background="1" saveData="1">
    <webPr xl2000="1" url="http://ichart.yahoo.com/table.csv?s=^FTSE&amp;a=0&amp;b=1&amp;c=2011&amp;d=5&amp;e=1&amp;f=2011&amp;g=&amp;q=q&amp;y=0&amp;z=^FTSE&amp;x=.csv" htmlFormat="all"/>
  </connection>
  <connection id="35" name="Connection36" type="4" refreshedVersion="4" background="1" saveData="1">
    <webPr xl2000="1" url="http://ichart.yahoo.com/table.csv?s=KO&amp;a=0&amp;b=1&amp;c=2011&amp;d=5&amp;e=1&amp;f=2011&amp;g=&amp;q=q&amp;y=0&amp;z=KO&amp;x=.csv" htmlFormat="all"/>
  </connection>
  <connection id="36" name="Connection37" type="4" refreshedVersion="4" background="1" saveData="1">
    <webPr xl2000="1" url="http://ichart.yahoo.com/table.csv?s=^DJI&amp;a=0&amp;b=1&amp;c=2011&amp;d=5&amp;e=1&amp;f=2011&amp;g=&amp;q=q&amp;y=0&amp;z=^DJI&amp;x=.csv" htmlFormat="all"/>
  </connection>
  <connection id="37" name="Connection38" type="4" refreshedVersion="4" background="1" saveData="1">
    <webPr xl2000="1" url="http://ichart.yahoo.com/table.csv?s=KO&amp;a=0&amp;b=1&amp;c=2011&amp;d=5&amp;e=1&amp;f=2011&amp;g=&amp;q=q&amp;y=0&amp;z=KO&amp;x=.csv" htmlFormat="all"/>
  </connection>
  <connection id="38" name="Connection5" type="4" refreshedVersion="4" background="1" saveData="1">
    <webPr xl2000="1" url="http://ichart.yahoo.com/table.csv?s=WMT&amp;a=0&amp;b=1&amp;c=2010&amp;d=5&amp;e=1&amp;f=2011&amp;g=&amp;q=q&amp;y=0&amp;z=WMT&amp;x=.csv" htmlFormat="all"/>
  </connection>
  <connection id="39" name="Connection7" type="4" refreshedVersion="4" background="1" saveData="1">
    <webPr xl2000="1" url="http://ichart.yahoo.com/table.csv?s=WMT&amp;a=0&amp;b=1&amp;c=2010&amp;d=5&amp;e=1&amp;f=2011&amp;g=&amp;q=q&amp;y=0&amp;z=WMT&amp;x=.csv" htmlFormat="all"/>
  </connection>
  <connection id="40" name="Connection9" type="4" refreshedVersion="4" background="1" saveData="1">
    <webPr xl2000="1" url="http://ichart.yahoo.com/table.csv?s=WMT&amp;a=0&amp;b=1&amp;c=2010&amp;d=5&amp;e=1&amp;f=2011&amp;g=&amp;q=q&amp;y=0&amp;z=WMT&amp;x=.csv" htmlFormat="all"/>
  </connection>
</connections>
</file>

<file path=xl/sharedStrings.xml><?xml version="1.0" encoding="utf-8"?>
<sst xmlns="http://schemas.openxmlformats.org/spreadsheetml/2006/main" count="13" uniqueCount="10">
  <si>
    <t>Stocks Prices (Adjusted Close)</t>
  </si>
  <si>
    <t>Дата</t>
  </si>
  <si>
    <t>GAZP</t>
  </si>
  <si>
    <t>RTSI</t>
  </si>
  <si>
    <t>% Доходность</t>
  </si>
  <si>
    <t>Расчет показателя Трейнора в Excel</t>
  </si>
  <si>
    <t>Бета</t>
  </si>
  <si>
    <t>Средняя доходн.</t>
  </si>
  <si>
    <t>Безрисковая ставка</t>
  </si>
  <si>
    <t>К. Трейнора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</si>
</sst>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Border="1" applyAlignment="1">
      <alignment horizontal="center"/>
    </xf>
    <xf numFmtId="0" fontId="3" fillId="0" borderId="0" xfId="1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/>
    <xf numFmtId="0" fontId="0" fillId="5" borderId="7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4" fillId="0" borderId="0" xfId="0" applyFont="1"/>
    <xf numFmtId="14" fontId="0" fillId="0" borderId="0" xfId="0" applyNumberFormat="1"/>
    <xf numFmtId="0" fontId="5" fillId="0" borderId="0" xfId="0" applyFont="1"/>
    <xf numFmtId="0" fontId="6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2012500958497598"/>
          <c:y val="5.1489918161405086E-2"/>
          <c:w val="0.81221867647785995"/>
          <c:h val="0.897020163677189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 w="38100"/>
            </c:spPr>
            <c:trendlineType val="linear"/>
            <c:dispEq val="1"/>
            <c:trendlineLbl>
              <c:layout>
                <c:manualLayout>
                  <c:x val="0.14109346501178879"/>
                  <c:y val="-0.2242072947398134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n-CA"/>
                  </a:pPr>
                  <a:endParaRPr lang="ru-RU"/>
                </a:p>
              </c:txPr>
            </c:trendlineLbl>
          </c:trendline>
          <c:xVal>
            <c:numRef>
              <c:f>Sheet1!$F$9:$F$109</c:f>
              <c:numCache>
                <c:formatCode>General</c:formatCode>
                <c:ptCount val="101"/>
                <c:pt idx="0">
                  <c:v>6.2229006428181466E-2</c:v>
                </c:pt>
                <c:pt idx="1">
                  <c:v>1.0752887980426708E-2</c:v>
                </c:pt>
                <c:pt idx="2">
                  <c:v>6.593904927657014E-3</c:v>
                </c:pt>
                <c:pt idx="3">
                  <c:v>-2.4096385542168631E-2</c:v>
                </c:pt>
                <c:pt idx="4">
                  <c:v>-1.8808601426085061E-2</c:v>
                </c:pt>
                <c:pt idx="5">
                  <c:v>-0.12902138806235844</c:v>
                </c:pt>
                <c:pt idx="6">
                  <c:v>5.2390303012606651E-2</c:v>
                </c:pt>
                <c:pt idx="7">
                  <c:v>-9.9723933189057187E-2</c:v>
                </c:pt>
                <c:pt idx="8">
                  <c:v>5.3154687150881036E-2</c:v>
                </c:pt>
                <c:pt idx="9">
                  <c:v>-4.5065476625942508E-3</c:v>
                </c:pt>
                <c:pt idx="10">
                  <c:v>-2.9028322824345911E-3</c:v>
                </c:pt>
                <c:pt idx="11">
                  <c:v>3.8797455759550188E-2</c:v>
                </c:pt>
                <c:pt idx="12">
                  <c:v>-1.5445960423717375E-2</c:v>
                </c:pt>
                <c:pt idx="13">
                  <c:v>-5.1172477408010598E-2</c:v>
                </c:pt>
                <c:pt idx="14">
                  <c:v>3.2506740591653024E-2</c:v>
                </c:pt>
                <c:pt idx="15">
                  <c:v>2.2413476038103664E-2</c:v>
                </c:pt>
                <c:pt idx="16">
                  <c:v>4.2642742028318165E-2</c:v>
                </c:pt>
                <c:pt idx="17">
                  <c:v>2.1073841249249554E-2</c:v>
                </c:pt>
                <c:pt idx="18">
                  <c:v>2.0355064775330559E-2</c:v>
                </c:pt>
                <c:pt idx="19">
                  <c:v>-4.2706229095605536E-2</c:v>
                </c:pt>
                <c:pt idx="20">
                  <c:v>-1.4072521222939399E-2</c:v>
                </c:pt>
                <c:pt idx="21">
                  <c:v>-2.4981930204977759E-3</c:v>
                </c:pt>
                <c:pt idx="22">
                  <c:v>3.2466390426811584E-2</c:v>
                </c:pt>
                <c:pt idx="23">
                  <c:v>1.326637685504424E-2</c:v>
                </c:pt>
                <c:pt idx="24">
                  <c:v>-1.5405927011814924E-2</c:v>
                </c:pt>
                <c:pt idx="25">
                  <c:v>1.672608559056947E-2</c:v>
                </c:pt>
                <c:pt idx="26">
                  <c:v>2.9046061249303073E-2</c:v>
                </c:pt>
                <c:pt idx="27">
                  <c:v>2.2808128414854544E-2</c:v>
                </c:pt>
                <c:pt idx="28">
                  <c:v>9.6052589590580988E-3</c:v>
                </c:pt>
                <c:pt idx="29">
                  <c:v>1.694797395537009E-2</c:v>
                </c:pt>
                <c:pt idx="30">
                  <c:v>-1.3408258791205337E-2</c:v>
                </c:pt>
                <c:pt idx="31">
                  <c:v>9.6966871227490148E-3</c:v>
                </c:pt>
                <c:pt idx="32">
                  <c:v>2.2152471404591205E-3</c:v>
                </c:pt>
                <c:pt idx="33">
                  <c:v>-3.1754333532575648E-3</c:v>
                </c:pt>
                <c:pt idx="34">
                  <c:v>9.3692613274369444E-4</c:v>
                </c:pt>
                <c:pt idx="35">
                  <c:v>5.2967899755379085E-2</c:v>
                </c:pt>
                <c:pt idx="36">
                  <c:v>1.5153849800872466E-2</c:v>
                </c:pt>
                <c:pt idx="37">
                  <c:v>1.8062617853619137E-2</c:v>
                </c:pt>
                <c:pt idx="38">
                  <c:v>1.4737337072144167E-2</c:v>
                </c:pt>
                <c:pt idx="39">
                  <c:v>4.0122741683009793E-4</c:v>
                </c:pt>
                <c:pt idx="40">
                  <c:v>5.6380911494226874E-2</c:v>
                </c:pt>
                <c:pt idx="41">
                  <c:v>7.8445422412825438E-3</c:v>
                </c:pt>
                <c:pt idx="42">
                  <c:v>4.0854007937349149E-4</c:v>
                </c:pt>
                <c:pt idx="43">
                  <c:v>2.2831776741817928E-2</c:v>
                </c:pt>
                <c:pt idx="44">
                  <c:v>-2.4204336869613829E-2</c:v>
                </c:pt>
                <c:pt idx="45">
                  <c:v>-7.1736011477761836E-3</c:v>
                </c:pt>
                <c:pt idx="46">
                  <c:v>3.447869835153064E-2</c:v>
                </c:pt>
                <c:pt idx="47">
                  <c:v>4.7779927773926249E-2</c:v>
                </c:pt>
                <c:pt idx="48">
                  <c:v>-4.7196037863488076E-2</c:v>
                </c:pt>
                <c:pt idx="49">
                  <c:v>1.7273099466726172E-2</c:v>
                </c:pt>
                <c:pt idx="50">
                  <c:v>4.0027102479978774E-2</c:v>
                </c:pt>
                <c:pt idx="51">
                  <c:v>1.7286393761419449E-2</c:v>
                </c:pt>
                <c:pt idx="52">
                  <c:v>2.2525255443523021E-2</c:v>
                </c:pt>
                <c:pt idx="53">
                  <c:v>-4.3907400779822567E-2</c:v>
                </c:pt>
                <c:pt idx="54">
                  <c:v>9.215296110958008E-3</c:v>
                </c:pt>
                <c:pt idx="55">
                  <c:v>-1.078071087294971E-2</c:v>
                </c:pt>
                <c:pt idx="56">
                  <c:v>-4.4722586756391451E-2</c:v>
                </c:pt>
                <c:pt idx="57">
                  <c:v>-3.6146445005655149E-2</c:v>
                </c:pt>
                <c:pt idx="58">
                  <c:v>-2.1947168193752364E-2</c:v>
                </c:pt>
                <c:pt idx="59">
                  <c:v>1.8106215828284145E-2</c:v>
                </c:pt>
                <c:pt idx="60">
                  <c:v>-1.6681105688266337E-4</c:v>
                </c:pt>
                <c:pt idx="61">
                  <c:v>3.656462585034017E-2</c:v>
                </c:pt>
                <c:pt idx="62">
                  <c:v>-2.4646680719826394E-2</c:v>
                </c:pt>
                <c:pt idx="63">
                  <c:v>-1.1450320726091928E-2</c:v>
                </c:pt>
                <c:pt idx="64">
                  <c:v>4.3364709430060731E-2</c:v>
                </c:pt>
                <c:pt idx="65">
                  <c:v>1.0750579333908017E-2</c:v>
                </c:pt>
                <c:pt idx="66">
                  <c:v>-1.0140931372549084E-2</c:v>
                </c:pt>
                <c:pt idx="67">
                  <c:v>1.9746819771580659E-2</c:v>
                </c:pt>
                <c:pt idx="68">
                  <c:v>-5.9691828289879477E-3</c:v>
                </c:pt>
                <c:pt idx="69">
                  <c:v>-8.4614914860917434E-2</c:v>
                </c:pt>
                <c:pt idx="70">
                  <c:v>-0.11345100764419733</c:v>
                </c:pt>
                <c:pt idx="71">
                  <c:v>-1.2134095868763723E-2</c:v>
                </c:pt>
                <c:pt idx="72">
                  <c:v>1.3228974246665871E-2</c:v>
                </c:pt>
                <c:pt idx="73">
                  <c:v>3.8266600675366615E-2</c:v>
                </c:pt>
                <c:pt idx="74">
                  <c:v>-1.9284960024136391E-2</c:v>
                </c:pt>
                <c:pt idx="75">
                  <c:v>-3.097908680912324E-2</c:v>
                </c:pt>
                <c:pt idx="76">
                  <c:v>-0.16444435978513466</c:v>
                </c:pt>
                <c:pt idx="77">
                  <c:v>1.9104069303544871E-2</c:v>
                </c:pt>
                <c:pt idx="78">
                  <c:v>-2.1758420389384633E-2</c:v>
                </c:pt>
                <c:pt idx="79">
                  <c:v>0.10470992674802379</c:v>
                </c:pt>
                <c:pt idx="80">
                  <c:v>5.1404835504526699E-3</c:v>
                </c:pt>
                <c:pt idx="81">
                  <c:v>0.10543477514707593</c:v>
                </c:pt>
                <c:pt idx="82">
                  <c:v>-4.2184162154105913E-2</c:v>
                </c:pt>
                <c:pt idx="83">
                  <c:v>-7.5791466490317322E-3</c:v>
                </c:pt>
                <c:pt idx="84">
                  <c:v>-2.2754295420395997E-2</c:v>
                </c:pt>
                <c:pt idx="85">
                  <c:v>-5.5278867816053422E-2</c:v>
                </c:pt>
                <c:pt idx="86">
                  <c:v>9.368233346070555E-2</c:v>
                </c:pt>
                <c:pt idx="87">
                  <c:v>-8.7534048926933089E-2</c:v>
                </c:pt>
                <c:pt idx="88">
                  <c:v>-2.5916839209235015E-2</c:v>
                </c:pt>
                <c:pt idx="89">
                  <c:v>1.4842800259148357E-2</c:v>
                </c:pt>
                <c:pt idx="90">
                  <c:v>-8.7869050010042186E-3</c:v>
                </c:pt>
                <c:pt idx="91">
                  <c:v>3.0270575379739165E-2</c:v>
                </c:pt>
                <c:pt idx="92">
                  <c:v>1.5986514012783583E-2</c:v>
                </c:pt>
                <c:pt idx="93">
                  <c:v>3.4532582995727527E-2</c:v>
                </c:pt>
                <c:pt idx="94">
                  <c:v>4.6384346536042828E-2</c:v>
                </c:pt>
                <c:pt idx="95">
                  <c:v>3.8178079217279108E-2</c:v>
                </c:pt>
                <c:pt idx="96">
                  <c:v>-1.3748769685039314E-2</c:v>
                </c:pt>
                <c:pt idx="97">
                  <c:v>3.3276157804459632E-2</c:v>
                </c:pt>
                <c:pt idx="98">
                  <c:v>3.9508632138114237E-2</c:v>
                </c:pt>
                <c:pt idx="99">
                  <c:v>2.7176911239511418E-3</c:v>
                </c:pt>
                <c:pt idx="100">
                  <c:v>-3.1620461797733498E-3</c:v>
                </c:pt>
              </c:numCache>
            </c:numRef>
          </c:xVal>
          <c:yVal>
            <c:numRef>
              <c:f>Sheet1!$E$9:$E$109</c:f>
              <c:numCache>
                <c:formatCode>General</c:formatCode>
                <c:ptCount val="101"/>
                <c:pt idx="0">
                  <c:v>8.8392302917442642E-2</c:v>
                </c:pt>
                <c:pt idx="1">
                  <c:v>-1.0836089882513844E-3</c:v>
                </c:pt>
                <c:pt idx="2">
                  <c:v>2.7633457036825598E-2</c:v>
                </c:pt>
                <c:pt idx="3">
                  <c:v>-2.7723762431246229E-2</c:v>
                </c:pt>
                <c:pt idx="4">
                  <c:v>-2.8571428571428571E-2</c:v>
                </c:pt>
                <c:pt idx="5">
                  <c:v>-8.8235294117647065E-2</c:v>
                </c:pt>
                <c:pt idx="6">
                  <c:v>3.1354838709677507E-2</c:v>
                </c:pt>
                <c:pt idx="7">
                  <c:v>-6.1678969097960792E-2</c:v>
                </c:pt>
                <c:pt idx="8">
                  <c:v>5.25333333333333E-2</c:v>
                </c:pt>
                <c:pt idx="9">
                  <c:v>3.2429693438054248E-2</c:v>
                </c:pt>
                <c:pt idx="10">
                  <c:v>-4.0245398773006147E-2</c:v>
                </c:pt>
                <c:pt idx="11">
                  <c:v>1.8920992073638506E-2</c:v>
                </c:pt>
                <c:pt idx="12">
                  <c:v>-4.6424090338770423E-2</c:v>
                </c:pt>
                <c:pt idx="13">
                  <c:v>-2.4671052631578948E-2</c:v>
                </c:pt>
                <c:pt idx="14">
                  <c:v>4.013490725126468E-2</c:v>
                </c:pt>
                <c:pt idx="15">
                  <c:v>6.420233463035079E-3</c:v>
                </c:pt>
                <c:pt idx="16">
                  <c:v>3.6793607835556463E-2</c:v>
                </c:pt>
                <c:pt idx="17">
                  <c:v>1.211932877563697E-2</c:v>
                </c:pt>
                <c:pt idx="18">
                  <c:v>2.474669941664109E-2</c:v>
                </c:pt>
                <c:pt idx="19">
                  <c:v>-3.3676893576222465E-2</c:v>
                </c:pt>
                <c:pt idx="20">
                  <c:v>-1.5688949522510241E-2</c:v>
                </c:pt>
                <c:pt idx="21">
                  <c:v>-1.0710010710009922E-3</c:v>
                </c:pt>
                <c:pt idx="22">
                  <c:v>2.8002018163471226E-2</c:v>
                </c:pt>
                <c:pt idx="23">
                  <c:v>8.5889570552147593E-3</c:v>
                </c:pt>
                <c:pt idx="24">
                  <c:v>-1.3503649635036488E-2</c:v>
                </c:pt>
                <c:pt idx="25">
                  <c:v>-2.5958811197434997E-2</c:v>
                </c:pt>
                <c:pt idx="26">
                  <c:v>1.6268911818699709E-2</c:v>
                </c:pt>
                <c:pt idx="27">
                  <c:v>1.7503425937461084E-2</c:v>
                </c:pt>
                <c:pt idx="28">
                  <c:v>-1.4386287113559807E-2</c:v>
                </c:pt>
                <c:pt idx="29">
                  <c:v>4.6521739130434836E-2</c:v>
                </c:pt>
                <c:pt idx="30">
                  <c:v>2.374028132233232E-3</c:v>
                </c:pt>
                <c:pt idx="31">
                  <c:v>7.6973177808041414E-3</c:v>
                </c:pt>
                <c:pt idx="32">
                  <c:v>8.8136788295434514E-3</c:v>
                </c:pt>
                <c:pt idx="33">
                  <c:v>2.9704700331993181E-3</c:v>
                </c:pt>
                <c:pt idx="34">
                  <c:v>1.3298490127758539E-2</c:v>
                </c:pt>
                <c:pt idx="35">
                  <c:v>9.2899306550518534E-2</c:v>
                </c:pt>
                <c:pt idx="36">
                  <c:v>1.1379129522810781E-2</c:v>
                </c:pt>
                <c:pt idx="37">
                  <c:v>6.4292010162285947E-3</c:v>
                </c:pt>
                <c:pt idx="38">
                  <c:v>6.2335788985625647E-3</c:v>
                </c:pt>
                <c:pt idx="39">
                  <c:v>-9.3180421871799785E-3</c:v>
                </c:pt>
                <c:pt idx="40">
                  <c:v>1.2506459948320349E-2</c:v>
                </c:pt>
                <c:pt idx="41">
                  <c:v>-1.6384238464679356E-2</c:v>
                </c:pt>
                <c:pt idx="42">
                  <c:v>3.6272118727621712E-2</c:v>
                </c:pt>
                <c:pt idx="43">
                  <c:v>6.8102153229844892E-2</c:v>
                </c:pt>
                <c:pt idx="44">
                  <c:v>-2.2503516174402303E-2</c:v>
                </c:pt>
                <c:pt idx="45">
                  <c:v>-6.235011990407674E-2</c:v>
                </c:pt>
                <c:pt idx="46">
                  <c:v>7.0588235294117702E-2</c:v>
                </c:pt>
                <c:pt idx="47">
                  <c:v>2.3029144768275171E-2</c:v>
                </c:pt>
                <c:pt idx="48">
                  <c:v>-2.3444797309919718E-2</c:v>
                </c:pt>
                <c:pt idx="49">
                  <c:v>7.1736011477761832E-2</c:v>
                </c:pt>
                <c:pt idx="50">
                  <c:v>-5.7563587684069262E-3</c:v>
                </c:pt>
                <c:pt idx="51">
                  <c:v>5.5159104169471708E-2</c:v>
                </c:pt>
                <c:pt idx="52">
                  <c:v>3.4453424074861738E-2</c:v>
                </c:pt>
                <c:pt idx="53">
                  <c:v>-6.4144736842105241E-2</c:v>
                </c:pt>
                <c:pt idx="54">
                  <c:v>4.0817223198593988E-2</c:v>
                </c:pt>
                <c:pt idx="55">
                  <c:v>-2.1571193380894024E-2</c:v>
                </c:pt>
                <c:pt idx="56">
                  <c:v>-8.6720165674346344E-2</c:v>
                </c:pt>
                <c:pt idx="57">
                  <c:v>-5.0075585789871473E-2</c:v>
                </c:pt>
                <c:pt idx="58">
                  <c:v>-2.078774617067837E-2</c:v>
                </c:pt>
                <c:pt idx="59">
                  <c:v>2.4987303199593639E-2</c:v>
                </c:pt>
                <c:pt idx="60">
                  <c:v>-2.6112377365969587E-2</c:v>
                </c:pt>
                <c:pt idx="61">
                  <c:v>6.4411091325362477E-2</c:v>
                </c:pt>
                <c:pt idx="62">
                  <c:v>-4.0198843267530218E-2</c:v>
                </c:pt>
                <c:pt idx="63">
                  <c:v>-7.868525896414404E-3</c:v>
                </c:pt>
                <c:pt idx="64">
                  <c:v>2.9013151290031128E-2</c:v>
                </c:pt>
                <c:pt idx="65">
                  <c:v>2.146341463414623E-3</c:v>
                </c:pt>
                <c:pt idx="66">
                  <c:v>-1.8691588785046745E-2</c:v>
                </c:pt>
                <c:pt idx="67">
                  <c:v>5.4563492063491783E-3</c:v>
                </c:pt>
                <c:pt idx="68">
                  <c:v>-1.6082881105081357E-2</c:v>
                </c:pt>
                <c:pt idx="69">
                  <c:v>-8.8447653429602827E-2</c:v>
                </c:pt>
                <c:pt idx="70">
                  <c:v>-6.7656765676567712E-2</c:v>
                </c:pt>
                <c:pt idx="71">
                  <c:v>3.5398230088496915E-4</c:v>
                </c:pt>
                <c:pt idx="72">
                  <c:v>1.9108280254777125E-2</c:v>
                </c:pt>
                <c:pt idx="73">
                  <c:v>-1.0416666666666732E-2</c:v>
                </c:pt>
                <c:pt idx="74">
                  <c:v>-1.2923976608187181E-2</c:v>
                </c:pt>
                <c:pt idx="75">
                  <c:v>-2.541619764204036E-2</c:v>
                </c:pt>
                <c:pt idx="76">
                  <c:v>-8.0547112462006076E-2</c:v>
                </c:pt>
                <c:pt idx="77">
                  <c:v>3.0743801652892599E-2</c:v>
                </c:pt>
                <c:pt idx="78">
                  <c:v>-3.1430404105195674E-2</c:v>
                </c:pt>
                <c:pt idx="79">
                  <c:v>7.8543046357615984E-2</c:v>
                </c:pt>
                <c:pt idx="80">
                  <c:v>1.9341765933930843E-2</c:v>
                </c:pt>
                <c:pt idx="81">
                  <c:v>0.11439069935546058</c:v>
                </c:pt>
                <c:pt idx="82">
                  <c:v>-9.5675675675676222E-3</c:v>
                </c:pt>
                <c:pt idx="83">
                  <c:v>1.4735578235005745E-3</c:v>
                </c:pt>
                <c:pt idx="84">
                  <c:v>-1.9019073569482337E-2</c:v>
                </c:pt>
                <c:pt idx="85">
                  <c:v>-7.6273540358868894E-2</c:v>
                </c:pt>
                <c:pt idx="86">
                  <c:v>0.10368053885013236</c:v>
                </c:pt>
                <c:pt idx="87">
                  <c:v>-7.1218395815170116E-2</c:v>
                </c:pt>
                <c:pt idx="88">
                  <c:v>-5.514813728366077E-3</c:v>
                </c:pt>
                <c:pt idx="89">
                  <c:v>1.1798713940181526E-3</c:v>
                </c:pt>
                <c:pt idx="90">
                  <c:v>9.722467739084353E-3</c:v>
                </c:pt>
                <c:pt idx="91">
                  <c:v>2.8244631185807507E-2</c:v>
                </c:pt>
                <c:pt idx="92">
                  <c:v>1.498297389330315E-2</c:v>
                </c:pt>
                <c:pt idx="93">
                  <c:v>2.594497875195698E-2</c:v>
                </c:pt>
                <c:pt idx="94">
                  <c:v>-5.3411816001743507E-3</c:v>
                </c:pt>
                <c:pt idx="95">
                  <c:v>3.9452054794520484E-2</c:v>
                </c:pt>
                <c:pt idx="96">
                  <c:v>-8.1180811808117658E-3</c:v>
                </c:pt>
                <c:pt idx="97">
                  <c:v>8.1845238095237666E-3</c:v>
                </c:pt>
                <c:pt idx="98">
                  <c:v>2.1876647337901983E-2</c:v>
                </c:pt>
                <c:pt idx="99">
                  <c:v>1.0317255610007738E-2</c:v>
                </c:pt>
                <c:pt idx="100">
                  <c:v>8.5779933622670765E-3</c:v>
                </c:pt>
              </c:numCache>
            </c:numRef>
          </c:yVal>
        </c:ser>
        <c:axId val="70909952"/>
        <c:axId val="70911872"/>
      </c:scatterChart>
      <c:valAx>
        <c:axId val="70909952"/>
        <c:scaling>
          <c:orientation val="minMax"/>
          <c:min val="-3.0000000000000016E-2"/>
        </c:scaling>
        <c:axPos val="b"/>
        <c:title>
          <c:tx>
            <c:rich>
              <a:bodyPr/>
              <a:lstStyle/>
              <a:p>
                <a:pPr>
                  <a:defRPr lang="en-CA"/>
                </a:pPr>
                <a:r>
                  <a:rPr lang="ru-RU"/>
                  <a:t>Рыночная</a:t>
                </a:r>
                <a:r>
                  <a:rPr lang="ru-RU" baseline="0"/>
                  <a:t> доходность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61181241189918001"/>
              <c:y val="0.89110104166666659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lang="en-CA"/>
            </a:pPr>
            <a:endParaRPr lang="ru-RU"/>
          </a:p>
        </c:txPr>
        <c:crossAx val="70911872"/>
        <c:crosses val="autoZero"/>
        <c:crossBetween val="midCat"/>
      </c:valAx>
      <c:valAx>
        <c:axId val="70911872"/>
        <c:scaling>
          <c:orientation val="minMax"/>
          <c:min val="-4.0000000000000022E-2"/>
        </c:scaling>
        <c:axPos val="l"/>
        <c:title>
          <c:tx>
            <c:rich>
              <a:bodyPr rot="-5400000" vert="horz"/>
              <a:lstStyle/>
              <a:p>
                <a:pPr>
                  <a:defRPr lang="en-CA"/>
                </a:pPr>
                <a:r>
                  <a:rPr lang="ru-RU"/>
                  <a:t>Доходность акции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8674306331573179E-2"/>
              <c:y val="1.9934027777777787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lang="en-CA"/>
            </a:pPr>
            <a:endParaRPr lang="ru-RU"/>
          </a:p>
        </c:txPr>
        <c:crossAx val="70909952"/>
        <c:crosses val="autoZero"/>
        <c:crossBetween val="midCat"/>
      </c:valAx>
      <c:spPr>
        <a:noFill/>
      </c:spPr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180974</xdr:colOff>
      <xdr:row>12</xdr:row>
      <xdr:rowOff>52385</xdr:rowOff>
    </xdr:from>
    <xdr:to>
      <xdr:col>11</xdr:col>
      <xdr:colOff>832124</xdr:colOff>
      <xdr:row>27</xdr:row>
      <xdr:rowOff>74885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20" connectionId="1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ExternalData_43" connectionId="3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ExternalData_51" connectionId="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ExternalData_52" connectionId="3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ExternalData_42" connectionId="3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ExternalData_57" connectionId="2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ExternalData_67" connectionId="1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ExternalData_72" connectionId="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ExternalData_62" connectionId="1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ExternalData_19" connectionId="1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ExternalData_55" connectionId="2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39" connectionId="37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ExternalData_49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ExternalData_68" connectionId="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ExternalData_48" connectionId="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ExternalData_61" connectionId="1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ExternalData_65" connectionId="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ExternalData_64" connectionId="2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ExternalData_70" connectionId="12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ExternalData_45" connectionId="40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ExternalData_54" connectionId="29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ExternalData_53" connectionId="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34" connectionId="32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ExternalData_73" connectionId="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ExternalData_69" connectionId="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ExternalData_66" connectionId="1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ExternalData_71" connectionId="3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ExternalData_41" connectionId="3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ExternalData_63" connectionId="2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ExternalData_44" connectionId="3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ExternalData_32" connectionId="2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ExternalData_50" connectionId="27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ExternalData_58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ternalData_56" connectionId="14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ExternalData_40" connectionId="3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xternalData_60" connectionId="2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ExternalData_47" connectionId="2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xternalData_33" connectionId="3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ExternalData_46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ExternalData_59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41" Type="http://schemas.openxmlformats.org/officeDocument/2006/relationships/queryTable" Target="../queryTables/queryTable40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11"/>
  <sheetViews>
    <sheetView showGridLines="0" tabSelected="1" topLeftCell="A31" workbookViewId="0">
      <selection activeCell="A3" sqref="A3"/>
    </sheetView>
  </sheetViews>
  <sheetFormatPr defaultRowHeight="15"/>
  <cols>
    <col min="1" max="1" width="12.7109375" customWidth="1"/>
    <col min="2" max="2" width="11.5703125" customWidth="1"/>
    <col min="3" max="3" width="8.42578125" customWidth="1"/>
    <col min="4" max="4" width="8.5703125" customWidth="1"/>
    <col min="7" max="7" width="2" customWidth="1"/>
    <col min="9" max="9" width="12.5703125" customWidth="1"/>
    <col min="10" max="10" width="9.5703125" customWidth="1"/>
    <col min="11" max="11" width="10.28515625" customWidth="1"/>
    <col min="12" max="12" width="22.5703125" customWidth="1"/>
  </cols>
  <sheetData>
    <row r="1" spans="1:17" ht="21">
      <c r="A1" s="24" t="s">
        <v>5</v>
      </c>
    </row>
    <row r="2" spans="1:17">
      <c r="A2" s="27"/>
    </row>
    <row r="3" spans="1:17">
      <c r="A3" s="27"/>
    </row>
    <row r="4" spans="1:17">
      <c r="H4" s="1"/>
    </row>
    <row r="5" spans="1:17" ht="15.75" thickBot="1">
      <c r="A5" s="2" t="s">
        <v>5</v>
      </c>
    </row>
    <row r="6" spans="1:17">
      <c r="A6" s="3"/>
      <c r="B6" s="4" t="s">
        <v>0</v>
      </c>
      <c r="C6" s="5"/>
      <c r="E6" s="9" t="s">
        <v>4</v>
      </c>
      <c r="F6" s="10"/>
      <c r="I6" s="16" t="s">
        <v>6</v>
      </c>
      <c r="J6" s="17"/>
      <c r="K6" s="18">
        <f>COVAR(E9:E109,F9:F109)/VAR(F9:F109)</f>
        <v>0.79041874271021706</v>
      </c>
      <c r="L6" s="26"/>
      <c r="N6" s="13"/>
      <c r="O6" s="13"/>
      <c r="P6" s="13"/>
      <c r="Q6" s="13"/>
    </row>
    <row r="7" spans="1:17" ht="15.75" thickBot="1">
      <c r="A7" s="6" t="s">
        <v>1</v>
      </c>
      <c r="B7" s="7" t="s">
        <v>2</v>
      </c>
      <c r="C7" s="8" t="s">
        <v>3</v>
      </c>
      <c r="E7" s="11" t="s">
        <v>2</v>
      </c>
      <c r="F7" s="12" t="s">
        <v>3</v>
      </c>
      <c r="I7" s="19" t="s">
        <v>7</v>
      </c>
      <c r="J7" s="20"/>
      <c r="K7" s="15">
        <f>AVERAGE(E9:E109)</f>
        <v>2.8557968759038437E-3</v>
      </c>
      <c r="N7" s="13"/>
      <c r="O7" s="13"/>
      <c r="P7" s="13"/>
      <c r="Q7" s="13"/>
    </row>
    <row r="8" spans="1:17">
      <c r="A8" s="25">
        <v>40259</v>
      </c>
      <c r="B8">
        <v>161.1</v>
      </c>
      <c r="C8">
        <v>1519.87</v>
      </c>
      <c r="I8" s="19" t="s">
        <v>8</v>
      </c>
      <c r="J8" s="20"/>
      <c r="K8" s="15">
        <f>1.05^(1/250)-1</f>
        <v>1.9517970175764177E-4</v>
      </c>
      <c r="N8" s="13"/>
      <c r="O8" s="14"/>
      <c r="P8" s="14"/>
      <c r="Q8" s="13"/>
    </row>
    <row r="9" spans="1:17" ht="15.75" thickBot="1">
      <c r="A9" s="25">
        <v>40266</v>
      </c>
      <c r="B9">
        <v>175.34</v>
      </c>
      <c r="C9">
        <v>1614.45</v>
      </c>
      <c r="E9">
        <f>(B9-B8)/B8</f>
        <v>8.8392302917442642E-2</v>
      </c>
      <c r="F9">
        <f>(C9-C8)/C8</f>
        <v>6.2229006428181466E-2</v>
      </c>
      <c r="I9" s="21" t="s">
        <v>9</v>
      </c>
      <c r="J9" s="22"/>
      <c r="K9" s="23">
        <f>(K7-K8)/K6</f>
        <v>3.3660856333231409E-3</v>
      </c>
      <c r="N9" s="13"/>
      <c r="O9" s="13"/>
      <c r="P9" s="13"/>
      <c r="Q9" s="13"/>
    </row>
    <row r="10" spans="1:17">
      <c r="A10" s="25">
        <v>40273</v>
      </c>
      <c r="B10">
        <v>175.15</v>
      </c>
      <c r="C10">
        <v>1631.81</v>
      </c>
      <c r="E10">
        <f t="shared" ref="E10:E20" si="0">(B10-B9)/B9</f>
        <v>-1.0836089882513844E-3</v>
      </c>
      <c r="F10">
        <f t="shared" ref="F10:F20" si="1">(C10-C9)/C9</f>
        <v>1.0752887980426708E-2</v>
      </c>
      <c r="N10" s="13"/>
      <c r="O10" s="13"/>
      <c r="P10" s="13"/>
      <c r="Q10" s="13"/>
    </row>
    <row r="11" spans="1:17">
      <c r="A11" s="25">
        <v>40280</v>
      </c>
      <c r="B11">
        <v>179.99</v>
      </c>
      <c r="C11">
        <v>1642.57</v>
      </c>
      <c r="E11">
        <f t="shared" si="0"/>
        <v>2.7633457036825598E-2</v>
      </c>
      <c r="F11">
        <f t="shared" si="1"/>
        <v>6.593904927657014E-3</v>
      </c>
      <c r="N11" s="13"/>
      <c r="O11" s="13"/>
      <c r="P11" s="13"/>
      <c r="Q11" s="13"/>
    </row>
    <row r="12" spans="1:17">
      <c r="A12" s="25">
        <v>40287</v>
      </c>
      <c r="B12">
        <v>175</v>
      </c>
      <c r="C12">
        <v>1602.99</v>
      </c>
      <c r="E12">
        <f t="shared" si="0"/>
        <v>-2.7723762431246229E-2</v>
      </c>
      <c r="F12">
        <f>(C12-C11)/C11</f>
        <v>-2.4096385542168631E-2</v>
      </c>
      <c r="N12" s="13"/>
      <c r="O12" s="13"/>
      <c r="P12" s="13"/>
      <c r="Q12" s="13"/>
    </row>
    <row r="13" spans="1:17">
      <c r="A13" s="25">
        <v>40294</v>
      </c>
      <c r="B13">
        <v>170</v>
      </c>
      <c r="C13">
        <v>1572.84</v>
      </c>
      <c r="E13">
        <f t="shared" si="0"/>
        <v>-2.8571428571428571E-2</v>
      </c>
      <c r="F13">
        <f t="shared" si="1"/>
        <v>-1.8808601426085061E-2</v>
      </c>
      <c r="N13" s="13"/>
      <c r="O13" s="13"/>
      <c r="P13" s="13"/>
      <c r="Q13" s="13"/>
    </row>
    <row r="14" spans="1:17">
      <c r="A14" s="25">
        <v>40301</v>
      </c>
      <c r="B14">
        <v>155</v>
      </c>
      <c r="C14">
        <v>1369.91</v>
      </c>
      <c r="E14">
        <f t="shared" si="0"/>
        <v>-8.8235294117647065E-2</v>
      </c>
      <c r="F14">
        <f t="shared" si="1"/>
        <v>-0.12902138806235844</v>
      </c>
    </row>
    <row r="15" spans="1:17">
      <c r="A15" s="25">
        <v>40308</v>
      </c>
      <c r="B15">
        <v>159.86000000000001</v>
      </c>
      <c r="C15">
        <v>1441.68</v>
      </c>
      <c r="E15">
        <f t="shared" si="0"/>
        <v>3.1354838709677507E-2</v>
      </c>
      <c r="F15">
        <f t="shared" si="1"/>
        <v>5.2390303012606651E-2</v>
      </c>
    </row>
    <row r="16" spans="1:17">
      <c r="A16" s="25">
        <v>40315</v>
      </c>
      <c r="B16">
        <v>150</v>
      </c>
      <c r="C16">
        <v>1297.9100000000001</v>
      </c>
      <c r="E16">
        <f t="shared" si="0"/>
        <v>-6.1678969097960792E-2</v>
      </c>
      <c r="F16">
        <f t="shared" si="1"/>
        <v>-9.9723933189057187E-2</v>
      </c>
    </row>
    <row r="17" spans="1:6">
      <c r="A17" s="25">
        <v>40322</v>
      </c>
      <c r="B17">
        <v>157.88</v>
      </c>
      <c r="C17">
        <v>1366.9</v>
      </c>
      <c r="E17">
        <f t="shared" si="0"/>
        <v>5.25333333333333E-2</v>
      </c>
      <c r="F17">
        <f t="shared" si="1"/>
        <v>5.3154687150881036E-2</v>
      </c>
    </row>
    <row r="18" spans="1:6">
      <c r="A18" s="25">
        <v>40329</v>
      </c>
      <c r="B18">
        <v>163</v>
      </c>
      <c r="C18">
        <v>1360.74</v>
      </c>
      <c r="E18">
        <f t="shared" si="0"/>
        <v>3.2429693438054248E-2</v>
      </c>
      <c r="F18">
        <f t="shared" si="1"/>
        <v>-4.5065476625942508E-3</v>
      </c>
    </row>
    <row r="19" spans="1:6">
      <c r="A19" s="25">
        <v>40336</v>
      </c>
      <c r="B19">
        <v>156.44</v>
      </c>
      <c r="C19">
        <v>1356.79</v>
      </c>
      <c r="E19">
        <f t="shared" si="0"/>
        <v>-4.0245398773006147E-2</v>
      </c>
      <c r="F19">
        <f t="shared" si="1"/>
        <v>-2.9028322824345911E-3</v>
      </c>
    </row>
    <row r="20" spans="1:6">
      <c r="A20" s="25">
        <v>40343</v>
      </c>
      <c r="B20">
        <v>159.4</v>
      </c>
      <c r="C20">
        <v>1409.43</v>
      </c>
      <c r="E20">
        <f t="shared" si="0"/>
        <v>1.8920992073638506E-2</v>
      </c>
      <c r="F20">
        <f t="shared" si="1"/>
        <v>3.8797455759550188E-2</v>
      </c>
    </row>
    <row r="21" spans="1:6">
      <c r="A21" s="25">
        <v>40350</v>
      </c>
      <c r="B21">
        <v>152</v>
      </c>
      <c r="C21">
        <v>1387.66</v>
      </c>
      <c r="E21">
        <f t="shared" ref="E21:E84" si="2">(B21-B20)/B20</f>
        <v>-4.6424090338770423E-2</v>
      </c>
      <c r="F21">
        <f t="shared" ref="F21:F84" si="3">(C21-C20)/C20</f>
        <v>-1.5445960423717375E-2</v>
      </c>
    </row>
    <row r="22" spans="1:6">
      <c r="A22" s="25">
        <v>40357</v>
      </c>
      <c r="B22">
        <v>148.25</v>
      </c>
      <c r="C22">
        <v>1316.65</v>
      </c>
      <c r="E22">
        <f t="shared" si="2"/>
        <v>-2.4671052631578948E-2</v>
      </c>
      <c r="F22">
        <f t="shared" si="3"/>
        <v>-5.1172477408010598E-2</v>
      </c>
    </row>
    <row r="23" spans="1:6">
      <c r="A23" s="25">
        <v>40364</v>
      </c>
      <c r="B23">
        <v>154.19999999999999</v>
      </c>
      <c r="C23">
        <v>1359.45</v>
      </c>
      <c r="E23">
        <f t="shared" si="2"/>
        <v>4.013490725126468E-2</v>
      </c>
      <c r="F23">
        <f t="shared" si="3"/>
        <v>3.2506740591653024E-2</v>
      </c>
    </row>
    <row r="24" spans="1:6">
      <c r="A24" s="25">
        <v>40371</v>
      </c>
      <c r="B24">
        <v>155.19</v>
      </c>
      <c r="C24">
        <v>1389.92</v>
      </c>
      <c r="E24">
        <f t="shared" si="2"/>
        <v>6.420233463035079E-3</v>
      </c>
      <c r="F24">
        <f t="shared" si="3"/>
        <v>2.2413476038103664E-2</v>
      </c>
    </row>
    <row r="25" spans="1:6">
      <c r="A25" s="25">
        <v>40378</v>
      </c>
      <c r="B25">
        <v>160.9</v>
      </c>
      <c r="C25">
        <v>1449.19</v>
      </c>
      <c r="E25">
        <f t="shared" si="2"/>
        <v>3.6793607835556463E-2</v>
      </c>
      <c r="F25">
        <f t="shared" si="3"/>
        <v>4.2642742028318165E-2</v>
      </c>
    </row>
    <row r="26" spans="1:6">
      <c r="A26" s="25">
        <v>40385</v>
      </c>
      <c r="B26">
        <v>162.85</v>
      </c>
      <c r="C26">
        <v>1479.73</v>
      </c>
      <c r="E26">
        <f t="shared" si="2"/>
        <v>1.211932877563697E-2</v>
      </c>
      <c r="F26">
        <f t="shared" si="3"/>
        <v>2.1073841249249554E-2</v>
      </c>
    </row>
    <row r="27" spans="1:6">
      <c r="A27" s="25">
        <v>40392</v>
      </c>
      <c r="B27">
        <v>166.88</v>
      </c>
      <c r="C27">
        <v>1509.85</v>
      </c>
      <c r="E27">
        <f t="shared" si="2"/>
        <v>2.474669941664109E-2</v>
      </c>
      <c r="F27">
        <f t="shared" si="3"/>
        <v>2.0355064775330559E-2</v>
      </c>
    </row>
    <row r="28" spans="1:6">
      <c r="A28" s="25">
        <v>40399</v>
      </c>
      <c r="B28">
        <v>161.26</v>
      </c>
      <c r="C28">
        <v>1445.37</v>
      </c>
      <c r="E28">
        <f t="shared" si="2"/>
        <v>-3.3676893576222465E-2</v>
      </c>
      <c r="F28">
        <f t="shared" si="3"/>
        <v>-4.2706229095605536E-2</v>
      </c>
    </row>
    <row r="29" spans="1:6">
      <c r="A29" s="25">
        <v>40406</v>
      </c>
      <c r="B29">
        <v>158.72999999999999</v>
      </c>
      <c r="C29">
        <v>1425.03</v>
      </c>
      <c r="E29">
        <f t="shared" si="2"/>
        <v>-1.5688949522510241E-2</v>
      </c>
      <c r="F29">
        <f t="shared" si="3"/>
        <v>-1.4072521222939399E-2</v>
      </c>
    </row>
    <row r="30" spans="1:6">
      <c r="A30" s="25">
        <v>40413</v>
      </c>
      <c r="B30">
        <v>158.56</v>
      </c>
      <c r="C30">
        <v>1421.47</v>
      </c>
      <c r="E30">
        <f t="shared" si="2"/>
        <v>-1.0710010710009922E-3</v>
      </c>
      <c r="F30">
        <f t="shared" si="3"/>
        <v>-2.4981930204977759E-3</v>
      </c>
    </row>
    <row r="31" spans="1:6">
      <c r="A31" s="25">
        <v>40420</v>
      </c>
      <c r="B31">
        <v>163</v>
      </c>
      <c r="C31">
        <v>1467.62</v>
      </c>
      <c r="E31">
        <f t="shared" si="2"/>
        <v>2.8002018163471226E-2</v>
      </c>
      <c r="F31">
        <f t="shared" si="3"/>
        <v>3.2466390426811584E-2</v>
      </c>
    </row>
    <row r="32" spans="1:6">
      <c r="A32" s="25">
        <v>40427</v>
      </c>
      <c r="B32">
        <v>164.4</v>
      </c>
      <c r="C32">
        <v>1487.09</v>
      </c>
      <c r="E32">
        <f t="shared" si="2"/>
        <v>8.5889570552147593E-3</v>
      </c>
      <c r="F32">
        <f t="shared" si="3"/>
        <v>1.326637685504424E-2</v>
      </c>
    </row>
    <row r="33" spans="1:6">
      <c r="A33" s="25">
        <v>40434</v>
      </c>
      <c r="B33">
        <v>162.18</v>
      </c>
      <c r="C33">
        <v>1464.18</v>
      </c>
      <c r="E33">
        <f t="shared" si="2"/>
        <v>-1.3503649635036488E-2</v>
      </c>
      <c r="F33">
        <f t="shared" si="3"/>
        <v>-1.5405927011814924E-2</v>
      </c>
    </row>
    <row r="34" spans="1:6">
      <c r="A34" s="25">
        <v>40441</v>
      </c>
      <c r="B34">
        <v>157.97</v>
      </c>
      <c r="C34">
        <v>1488.67</v>
      </c>
      <c r="E34">
        <f t="shared" si="2"/>
        <v>-2.5958811197434997E-2</v>
      </c>
      <c r="F34">
        <f t="shared" si="3"/>
        <v>1.672608559056947E-2</v>
      </c>
    </row>
    <row r="35" spans="1:6">
      <c r="A35" s="25">
        <v>40448</v>
      </c>
      <c r="B35">
        <v>160.54</v>
      </c>
      <c r="C35">
        <v>1531.91</v>
      </c>
      <c r="E35">
        <f t="shared" si="2"/>
        <v>1.6268911818699709E-2</v>
      </c>
      <c r="F35">
        <f t="shared" si="3"/>
        <v>2.9046061249303073E-2</v>
      </c>
    </row>
    <row r="36" spans="1:6">
      <c r="A36" s="25">
        <v>40455</v>
      </c>
      <c r="B36">
        <v>163.35</v>
      </c>
      <c r="C36">
        <v>1566.85</v>
      </c>
      <c r="E36">
        <f t="shared" si="2"/>
        <v>1.7503425937461084E-2</v>
      </c>
      <c r="F36">
        <f t="shared" si="3"/>
        <v>2.2808128414854544E-2</v>
      </c>
    </row>
    <row r="37" spans="1:6">
      <c r="A37" s="25">
        <v>40462</v>
      </c>
      <c r="B37">
        <v>161</v>
      </c>
      <c r="C37">
        <v>1581.9</v>
      </c>
      <c r="E37">
        <f t="shared" si="2"/>
        <v>-1.4386287113559807E-2</v>
      </c>
      <c r="F37">
        <f t="shared" si="3"/>
        <v>9.6052589590580988E-3</v>
      </c>
    </row>
    <row r="38" spans="1:6">
      <c r="A38" s="25">
        <v>40469</v>
      </c>
      <c r="B38">
        <v>168.49</v>
      </c>
      <c r="C38">
        <v>1608.71</v>
      </c>
      <c r="E38">
        <f t="shared" si="2"/>
        <v>4.6521739130434836E-2</v>
      </c>
      <c r="F38">
        <f t="shared" si="3"/>
        <v>1.694797395537009E-2</v>
      </c>
    </row>
    <row r="39" spans="1:6">
      <c r="A39" s="25">
        <v>40476</v>
      </c>
      <c r="B39">
        <v>168.89</v>
      </c>
      <c r="C39">
        <v>1587.14</v>
      </c>
      <c r="E39">
        <f t="shared" si="2"/>
        <v>2.374028132233232E-3</v>
      </c>
      <c r="F39">
        <f t="shared" si="3"/>
        <v>-1.3408258791205337E-2</v>
      </c>
    </row>
    <row r="40" spans="1:6">
      <c r="A40" s="25">
        <v>40483</v>
      </c>
      <c r="B40">
        <v>170.19</v>
      </c>
      <c r="C40">
        <v>1602.53</v>
      </c>
      <c r="E40">
        <f t="shared" si="2"/>
        <v>7.6973177808041414E-3</v>
      </c>
      <c r="F40">
        <f t="shared" si="3"/>
        <v>9.6966871227490148E-3</v>
      </c>
    </row>
    <row r="41" spans="1:6">
      <c r="A41" s="25">
        <v>40490</v>
      </c>
      <c r="B41">
        <v>171.69</v>
      </c>
      <c r="C41">
        <v>1606.08</v>
      </c>
      <c r="E41">
        <f t="shared" si="2"/>
        <v>8.8136788295434514E-3</v>
      </c>
      <c r="F41">
        <f t="shared" si="3"/>
        <v>2.2152471404591205E-3</v>
      </c>
    </row>
    <row r="42" spans="1:6">
      <c r="A42" s="25">
        <v>40497</v>
      </c>
      <c r="B42">
        <v>172.2</v>
      </c>
      <c r="C42">
        <v>1600.98</v>
      </c>
      <c r="E42">
        <f t="shared" si="2"/>
        <v>2.9704700331993181E-3</v>
      </c>
      <c r="F42">
        <f t="shared" si="3"/>
        <v>-3.1754333532575648E-3</v>
      </c>
    </row>
    <row r="43" spans="1:6">
      <c r="A43" s="25">
        <v>40504</v>
      </c>
      <c r="B43">
        <v>174.49</v>
      </c>
      <c r="C43">
        <v>1602.48</v>
      </c>
      <c r="E43">
        <f t="shared" si="2"/>
        <v>1.3298490127758539E-2</v>
      </c>
      <c r="F43">
        <f t="shared" si="3"/>
        <v>9.3692613274369444E-4</v>
      </c>
    </row>
    <row r="44" spans="1:6">
      <c r="A44" s="25">
        <v>40511</v>
      </c>
      <c r="B44">
        <v>190.7</v>
      </c>
      <c r="C44">
        <v>1687.36</v>
      </c>
      <c r="E44">
        <f t="shared" si="2"/>
        <v>9.2899306550518534E-2</v>
      </c>
      <c r="F44">
        <f t="shared" si="3"/>
        <v>5.2967899755379085E-2</v>
      </c>
    </row>
    <row r="45" spans="1:6">
      <c r="A45" s="25">
        <v>40518</v>
      </c>
      <c r="B45">
        <v>192.87</v>
      </c>
      <c r="C45">
        <v>1712.93</v>
      </c>
      <c r="E45">
        <f t="shared" si="2"/>
        <v>1.1379129522810781E-2</v>
      </c>
      <c r="F45">
        <f t="shared" si="3"/>
        <v>1.5153849800872466E-2</v>
      </c>
    </row>
    <row r="46" spans="1:6">
      <c r="A46" s="25">
        <v>40525</v>
      </c>
      <c r="B46">
        <v>194.11</v>
      </c>
      <c r="C46">
        <v>1743.87</v>
      </c>
      <c r="E46">
        <f t="shared" si="2"/>
        <v>6.4292010162285947E-3</v>
      </c>
      <c r="F46">
        <f t="shared" si="3"/>
        <v>1.8062617853619137E-2</v>
      </c>
    </row>
    <row r="47" spans="1:6">
      <c r="A47" s="25">
        <v>40532</v>
      </c>
      <c r="B47">
        <v>195.32</v>
      </c>
      <c r="C47">
        <v>1769.57</v>
      </c>
      <c r="E47">
        <f t="shared" si="2"/>
        <v>6.2335788985625647E-3</v>
      </c>
      <c r="F47">
        <f t="shared" si="3"/>
        <v>1.4737337072144167E-2</v>
      </c>
    </row>
    <row r="48" spans="1:6">
      <c r="A48" s="25">
        <v>40539</v>
      </c>
      <c r="B48">
        <v>193.5</v>
      </c>
      <c r="C48">
        <v>1770.28</v>
      </c>
      <c r="E48">
        <f t="shared" si="2"/>
        <v>-9.3180421871799785E-3</v>
      </c>
      <c r="F48">
        <f t="shared" si="3"/>
        <v>4.0122741683009793E-4</v>
      </c>
    </row>
    <row r="49" spans="1:6">
      <c r="A49" s="25">
        <v>40553</v>
      </c>
      <c r="B49">
        <v>195.92</v>
      </c>
      <c r="C49">
        <v>1870.09</v>
      </c>
      <c r="E49">
        <f t="shared" si="2"/>
        <v>1.2506459948320349E-2</v>
      </c>
      <c r="F49">
        <f t="shared" si="3"/>
        <v>5.6380911494226874E-2</v>
      </c>
    </row>
    <row r="50" spans="1:6">
      <c r="A50" s="25">
        <v>40560</v>
      </c>
      <c r="B50">
        <v>192.71</v>
      </c>
      <c r="C50">
        <v>1884.76</v>
      </c>
      <c r="E50">
        <f t="shared" si="2"/>
        <v>-1.6384238464679356E-2</v>
      </c>
      <c r="F50">
        <f t="shared" si="3"/>
        <v>7.8445422412825438E-3</v>
      </c>
    </row>
    <row r="51" spans="1:6">
      <c r="A51" s="25">
        <v>40567</v>
      </c>
      <c r="B51">
        <v>199.7</v>
      </c>
      <c r="C51">
        <v>1885.53</v>
      </c>
      <c r="E51">
        <f t="shared" si="2"/>
        <v>3.6272118727621712E-2</v>
      </c>
      <c r="F51">
        <f t="shared" si="3"/>
        <v>4.0854007937349149E-4</v>
      </c>
    </row>
    <row r="52" spans="1:6">
      <c r="A52" s="25">
        <v>40574</v>
      </c>
      <c r="B52">
        <v>213.3</v>
      </c>
      <c r="C52">
        <v>1928.58</v>
      </c>
      <c r="E52">
        <f t="shared" si="2"/>
        <v>6.8102153229844892E-2</v>
      </c>
      <c r="F52">
        <f t="shared" si="3"/>
        <v>2.2831776741817928E-2</v>
      </c>
    </row>
    <row r="53" spans="1:6">
      <c r="A53" s="25">
        <v>40581</v>
      </c>
      <c r="B53">
        <v>208.5</v>
      </c>
      <c r="C53">
        <v>1881.9</v>
      </c>
      <c r="E53">
        <f t="shared" si="2"/>
        <v>-2.2503516174402303E-2</v>
      </c>
      <c r="F53">
        <f t="shared" si="3"/>
        <v>-2.4204336869613829E-2</v>
      </c>
    </row>
    <row r="54" spans="1:6">
      <c r="A54" s="25">
        <v>40588</v>
      </c>
      <c r="B54">
        <v>195.5</v>
      </c>
      <c r="C54">
        <v>1868.4</v>
      </c>
      <c r="E54">
        <f t="shared" si="2"/>
        <v>-6.235011990407674E-2</v>
      </c>
      <c r="F54">
        <f t="shared" si="3"/>
        <v>-7.1736011477761836E-3</v>
      </c>
    </row>
    <row r="55" spans="1:6">
      <c r="A55" s="25">
        <v>40595</v>
      </c>
      <c r="B55">
        <v>209.3</v>
      </c>
      <c r="C55">
        <v>1932.82</v>
      </c>
      <c r="E55">
        <f t="shared" si="2"/>
        <v>7.0588235294117702E-2</v>
      </c>
      <c r="F55">
        <f t="shared" si="3"/>
        <v>3.447869835153064E-2</v>
      </c>
    </row>
    <row r="56" spans="1:6">
      <c r="A56" s="25">
        <v>40602</v>
      </c>
      <c r="B56">
        <v>214.12</v>
      </c>
      <c r="C56">
        <v>2025.17</v>
      </c>
      <c r="E56">
        <f t="shared" si="2"/>
        <v>2.3029144768275171E-2</v>
      </c>
      <c r="F56">
        <f t="shared" si="3"/>
        <v>4.7779927773926249E-2</v>
      </c>
    </row>
    <row r="57" spans="1:6">
      <c r="A57" s="25">
        <v>40609</v>
      </c>
      <c r="B57">
        <v>209.1</v>
      </c>
      <c r="C57">
        <v>1929.59</v>
      </c>
      <c r="E57">
        <f t="shared" si="2"/>
        <v>-2.3444797309919718E-2</v>
      </c>
      <c r="F57">
        <f t="shared" si="3"/>
        <v>-4.7196037863488076E-2</v>
      </c>
    </row>
    <row r="58" spans="1:6">
      <c r="A58" s="25">
        <v>40616</v>
      </c>
      <c r="B58">
        <v>224.1</v>
      </c>
      <c r="C58">
        <v>1962.92</v>
      </c>
      <c r="E58">
        <f t="shared" si="2"/>
        <v>7.1736011477761832E-2</v>
      </c>
      <c r="F58">
        <f t="shared" si="3"/>
        <v>1.7273099466726172E-2</v>
      </c>
    </row>
    <row r="59" spans="1:6">
      <c r="A59" s="25">
        <v>40623</v>
      </c>
      <c r="B59">
        <v>222.81</v>
      </c>
      <c r="C59">
        <v>2041.49</v>
      </c>
      <c r="E59">
        <f t="shared" si="2"/>
        <v>-5.7563587684069262E-3</v>
      </c>
      <c r="F59">
        <f t="shared" si="3"/>
        <v>4.0027102479978774E-2</v>
      </c>
    </row>
    <row r="60" spans="1:6">
      <c r="A60" s="25">
        <v>40630</v>
      </c>
      <c r="B60">
        <v>235.1</v>
      </c>
      <c r="C60">
        <v>2076.7800000000002</v>
      </c>
      <c r="E60">
        <f t="shared" si="2"/>
        <v>5.5159104169471708E-2</v>
      </c>
      <c r="F60">
        <f t="shared" si="3"/>
        <v>1.7286393761419449E-2</v>
      </c>
    </row>
    <row r="61" spans="1:6">
      <c r="A61" s="25">
        <v>40637</v>
      </c>
      <c r="B61">
        <v>243.2</v>
      </c>
      <c r="C61">
        <v>2123.56</v>
      </c>
      <c r="E61">
        <f t="shared" si="2"/>
        <v>3.4453424074861738E-2</v>
      </c>
      <c r="F61">
        <f t="shared" si="3"/>
        <v>2.2525255443523021E-2</v>
      </c>
    </row>
    <row r="62" spans="1:6">
      <c r="A62" s="25">
        <v>40644</v>
      </c>
      <c r="B62">
        <v>227.6</v>
      </c>
      <c r="C62">
        <v>2030.32</v>
      </c>
      <c r="E62">
        <f t="shared" si="2"/>
        <v>-6.4144736842105241E-2</v>
      </c>
      <c r="F62">
        <f t="shared" si="3"/>
        <v>-4.3907400779822567E-2</v>
      </c>
    </row>
    <row r="63" spans="1:6">
      <c r="A63" s="25">
        <v>40651</v>
      </c>
      <c r="B63">
        <v>236.89</v>
      </c>
      <c r="C63">
        <v>2049.0300000000002</v>
      </c>
      <c r="E63">
        <f t="shared" si="2"/>
        <v>4.0817223198593988E-2</v>
      </c>
      <c r="F63">
        <f t="shared" si="3"/>
        <v>9.215296110958008E-3</v>
      </c>
    </row>
    <row r="64" spans="1:6">
      <c r="A64" s="25">
        <v>40658</v>
      </c>
      <c r="B64">
        <v>231.78</v>
      </c>
      <c r="C64">
        <v>2026.94</v>
      </c>
      <c r="E64">
        <f t="shared" si="2"/>
        <v>-2.1571193380894024E-2</v>
      </c>
      <c r="F64">
        <f t="shared" si="3"/>
        <v>-1.078071087294971E-2</v>
      </c>
    </row>
    <row r="65" spans="1:6">
      <c r="A65" s="25">
        <v>40665</v>
      </c>
      <c r="B65">
        <v>211.68</v>
      </c>
      <c r="C65">
        <v>1936.29</v>
      </c>
      <c r="E65">
        <f t="shared" si="2"/>
        <v>-8.6720165674346344E-2</v>
      </c>
      <c r="F65">
        <f t="shared" si="3"/>
        <v>-4.4722586756391451E-2</v>
      </c>
    </row>
    <row r="66" spans="1:6">
      <c r="A66" s="25">
        <v>40672</v>
      </c>
      <c r="B66">
        <v>201.08</v>
      </c>
      <c r="C66">
        <v>1866.3</v>
      </c>
      <c r="E66">
        <f t="shared" si="2"/>
        <v>-5.0075585789871473E-2</v>
      </c>
      <c r="F66">
        <f t="shared" si="3"/>
        <v>-3.6146445005655149E-2</v>
      </c>
    </row>
    <row r="67" spans="1:6">
      <c r="A67" s="25">
        <v>40679</v>
      </c>
      <c r="B67">
        <v>196.9</v>
      </c>
      <c r="C67">
        <v>1825.34</v>
      </c>
      <c r="E67">
        <f t="shared" si="2"/>
        <v>-2.078774617067837E-2</v>
      </c>
      <c r="F67">
        <f t="shared" si="3"/>
        <v>-2.1947168193752364E-2</v>
      </c>
    </row>
    <row r="68" spans="1:6">
      <c r="A68" s="25">
        <v>40686</v>
      </c>
      <c r="B68">
        <v>201.82</v>
      </c>
      <c r="C68">
        <v>1858.39</v>
      </c>
      <c r="E68">
        <f t="shared" si="2"/>
        <v>2.4987303199593639E-2</v>
      </c>
      <c r="F68">
        <f t="shared" si="3"/>
        <v>1.8106215828284145E-2</v>
      </c>
    </row>
    <row r="69" spans="1:6">
      <c r="A69" s="25">
        <v>40693</v>
      </c>
      <c r="B69">
        <v>196.55</v>
      </c>
      <c r="C69">
        <v>1858.08</v>
      </c>
      <c r="E69">
        <f t="shared" si="2"/>
        <v>-2.6112377365969587E-2</v>
      </c>
      <c r="F69">
        <f t="shared" si="3"/>
        <v>-1.6681105688266337E-4</v>
      </c>
    </row>
    <row r="70" spans="1:6">
      <c r="A70" s="25">
        <v>40700</v>
      </c>
      <c r="B70">
        <v>209.21</v>
      </c>
      <c r="C70">
        <v>1926.02</v>
      </c>
      <c r="E70">
        <f t="shared" si="2"/>
        <v>6.4411091325362477E-2</v>
      </c>
      <c r="F70">
        <f t="shared" si="3"/>
        <v>3.656462585034017E-2</v>
      </c>
    </row>
    <row r="71" spans="1:6">
      <c r="A71" s="25">
        <v>40707</v>
      </c>
      <c r="B71">
        <v>200.8</v>
      </c>
      <c r="C71">
        <v>1878.55</v>
      </c>
      <c r="E71">
        <f t="shared" si="2"/>
        <v>-4.0198843267530218E-2</v>
      </c>
      <c r="F71">
        <f t="shared" si="3"/>
        <v>-2.4646680719826394E-2</v>
      </c>
    </row>
    <row r="72" spans="1:6">
      <c r="A72" s="25">
        <v>40714</v>
      </c>
      <c r="B72">
        <v>199.22</v>
      </c>
      <c r="C72">
        <v>1857.04</v>
      </c>
      <c r="E72">
        <f t="shared" si="2"/>
        <v>-7.868525896414404E-3</v>
      </c>
      <c r="F72">
        <f t="shared" si="3"/>
        <v>-1.1450320726091928E-2</v>
      </c>
    </row>
    <row r="73" spans="1:6">
      <c r="A73" s="25">
        <v>40721</v>
      </c>
      <c r="B73">
        <v>205</v>
      </c>
      <c r="C73">
        <v>1937.57</v>
      </c>
      <c r="E73">
        <f t="shared" si="2"/>
        <v>2.9013151290031128E-2</v>
      </c>
      <c r="F73">
        <f t="shared" si="3"/>
        <v>4.3364709430060731E-2</v>
      </c>
    </row>
    <row r="74" spans="1:6">
      <c r="A74" s="25">
        <v>40728</v>
      </c>
      <c r="B74">
        <v>205.44</v>
      </c>
      <c r="C74">
        <v>1958.4</v>
      </c>
      <c r="E74">
        <f t="shared" si="2"/>
        <v>2.146341463414623E-3</v>
      </c>
      <c r="F74">
        <f t="shared" si="3"/>
        <v>1.0750579333908017E-2</v>
      </c>
    </row>
    <row r="75" spans="1:6">
      <c r="A75" s="25">
        <v>40735</v>
      </c>
      <c r="B75">
        <v>201.6</v>
      </c>
      <c r="C75">
        <v>1938.54</v>
      </c>
      <c r="E75">
        <f t="shared" si="2"/>
        <v>-1.8691588785046745E-2</v>
      </c>
      <c r="F75">
        <f t="shared" si="3"/>
        <v>-1.0140931372549084E-2</v>
      </c>
    </row>
    <row r="76" spans="1:6">
      <c r="A76" s="25">
        <v>40742</v>
      </c>
      <c r="B76">
        <v>202.7</v>
      </c>
      <c r="C76">
        <v>1976.82</v>
      </c>
      <c r="E76">
        <f t="shared" si="2"/>
        <v>5.4563492063491783E-3</v>
      </c>
      <c r="F76">
        <f t="shared" si="3"/>
        <v>1.9746819771580659E-2</v>
      </c>
    </row>
    <row r="77" spans="1:6">
      <c r="A77" s="25">
        <v>40749</v>
      </c>
      <c r="B77">
        <v>199.44</v>
      </c>
      <c r="C77">
        <v>1965.02</v>
      </c>
      <c r="E77">
        <f t="shared" si="2"/>
        <v>-1.6082881105081357E-2</v>
      </c>
      <c r="F77">
        <f t="shared" si="3"/>
        <v>-5.9691828289879477E-3</v>
      </c>
    </row>
    <row r="78" spans="1:6">
      <c r="A78" s="25">
        <v>40756</v>
      </c>
      <c r="B78">
        <v>181.8</v>
      </c>
      <c r="C78">
        <v>1798.75</v>
      </c>
      <c r="E78">
        <f t="shared" si="2"/>
        <v>-8.8447653429602827E-2</v>
      </c>
      <c r="F78">
        <f t="shared" si="3"/>
        <v>-8.4614914860917434E-2</v>
      </c>
    </row>
    <row r="79" spans="1:6">
      <c r="A79" s="25">
        <v>40763</v>
      </c>
      <c r="B79">
        <v>169.5</v>
      </c>
      <c r="C79">
        <v>1594.68</v>
      </c>
      <c r="E79">
        <f t="shared" si="2"/>
        <v>-6.7656765676567712E-2</v>
      </c>
      <c r="F79">
        <f t="shared" si="3"/>
        <v>-0.11345100764419733</v>
      </c>
    </row>
    <row r="80" spans="1:6">
      <c r="A80" s="25">
        <v>40770</v>
      </c>
      <c r="B80">
        <v>169.56</v>
      </c>
      <c r="C80">
        <v>1575.33</v>
      </c>
      <c r="E80">
        <f t="shared" si="2"/>
        <v>3.5398230088496915E-4</v>
      </c>
      <c r="F80">
        <f t="shared" si="3"/>
        <v>-1.2134095868763723E-2</v>
      </c>
    </row>
    <row r="81" spans="1:6">
      <c r="A81" s="25">
        <v>40777</v>
      </c>
      <c r="B81">
        <v>172.8</v>
      </c>
      <c r="C81">
        <v>1596.17</v>
      </c>
      <c r="E81">
        <f t="shared" si="2"/>
        <v>1.9108280254777125E-2</v>
      </c>
      <c r="F81">
        <f t="shared" si="3"/>
        <v>1.3228974246665871E-2</v>
      </c>
    </row>
    <row r="82" spans="1:6">
      <c r="A82" s="25">
        <v>40784</v>
      </c>
      <c r="B82">
        <v>171</v>
      </c>
      <c r="C82">
        <v>1657.25</v>
      </c>
      <c r="E82">
        <f t="shared" si="2"/>
        <v>-1.0416666666666732E-2</v>
      </c>
      <c r="F82">
        <f t="shared" si="3"/>
        <v>3.8266600675366615E-2</v>
      </c>
    </row>
    <row r="83" spans="1:6">
      <c r="A83" s="25">
        <v>40791</v>
      </c>
      <c r="B83">
        <v>168.79</v>
      </c>
      <c r="C83">
        <v>1625.29</v>
      </c>
      <c r="E83">
        <f t="shared" si="2"/>
        <v>-1.2923976608187181E-2</v>
      </c>
      <c r="F83">
        <f t="shared" si="3"/>
        <v>-1.9284960024136391E-2</v>
      </c>
    </row>
    <row r="84" spans="1:6">
      <c r="A84" s="25">
        <v>40798</v>
      </c>
      <c r="B84">
        <v>164.5</v>
      </c>
      <c r="C84">
        <v>1574.94</v>
      </c>
      <c r="E84">
        <f t="shared" si="2"/>
        <v>-2.541619764204036E-2</v>
      </c>
      <c r="F84">
        <f t="shared" si="3"/>
        <v>-3.097908680912324E-2</v>
      </c>
    </row>
    <row r="85" spans="1:6">
      <c r="A85" s="25">
        <v>40805</v>
      </c>
      <c r="B85">
        <v>151.25</v>
      </c>
      <c r="C85">
        <v>1315.95</v>
      </c>
      <c r="E85">
        <f t="shared" ref="E85:E109" si="4">(B85-B84)/B84</f>
        <v>-8.0547112462006076E-2</v>
      </c>
      <c r="F85">
        <f t="shared" ref="F85:F109" si="5">(C85-C84)/C84</f>
        <v>-0.16444435978513466</v>
      </c>
    </row>
    <row r="86" spans="1:6">
      <c r="A86" s="25">
        <v>40812</v>
      </c>
      <c r="B86">
        <v>155.9</v>
      </c>
      <c r="C86">
        <v>1341.09</v>
      </c>
      <c r="E86">
        <f t="shared" si="4"/>
        <v>3.0743801652892599E-2</v>
      </c>
      <c r="F86">
        <f t="shared" si="5"/>
        <v>1.9104069303544871E-2</v>
      </c>
    </row>
    <row r="87" spans="1:6">
      <c r="A87" s="25">
        <v>40819</v>
      </c>
      <c r="B87">
        <v>151</v>
      </c>
      <c r="C87">
        <v>1311.91</v>
      </c>
      <c r="E87">
        <f t="shared" si="4"/>
        <v>-3.1430404105195674E-2</v>
      </c>
      <c r="F87">
        <f t="shared" si="5"/>
        <v>-2.1758420389384633E-2</v>
      </c>
    </row>
    <row r="88" spans="1:6">
      <c r="A88" s="25">
        <v>40826</v>
      </c>
      <c r="B88">
        <v>162.86000000000001</v>
      </c>
      <c r="C88">
        <v>1449.28</v>
      </c>
      <c r="E88">
        <f t="shared" si="4"/>
        <v>7.8543046357615984E-2</v>
      </c>
      <c r="F88">
        <f t="shared" si="5"/>
        <v>0.10470992674802379</v>
      </c>
    </row>
    <row r="89" spans="1:6">
      <c r="A89" s="25">
        <v>40833</v>
      </c>
      <c r="B89">
        <v>166.01</v>
      </c>
      <c r="C89">
        <v>1456.73</v>
      </c>
      <c r="E89">
        <f t="shared" si="4"/>
        <v>1.9341765933930843E-2</v>
      </c>
      <c r="F89">
        <f t="shared" si="5"/>
        <v>5.1404835504526699E-3</v>
      </c>
    </row>
    <row r="90" spans="1:6">
      <c r="A90" s="25">
        <v>40840</v>
      </c>
      <c r="B90">
        <v>185</v>
      </c>
      <c r="C90">
        <v>1610.32</v>
      </c>
      <c r="E90">
        <f t="shared" si="4"/>
        <v>0.11439069935546058</v>
      </c>
      <c r="F90">
        <f t="shared" si="5"/>
        <v>0.10543477514707593</v>
      </c>
    </row>
    <row r="91" spans="1:6">
      <c r="A91" s="25">
        <v>40847</v>
      </c>
      <c r="B91">
        <v>183.23</v>
      </c>
      <c r="C91">
        <v>1542.39</v>
      </c>
      <c r="E91">
        <f t="shared" si="4"/>
        <v>-9.5675675675676222E-3</v>
      </c>
      <c r="F91">
        <f t="shared" si="5"/>
        <v>-4.2184162154105913E-2</v>
      </c>
    </row>
    <row r="92" spans="1:6">
      <c r="A92" s="25">
        <v>40854</v>
      </c>
      <c r="B92">
        <v>183.5</v>
      </c>
      <c r="C92">
        <v>1530.7</v>
      </c>
      <c r="E92">
        <f t="shared" si="4"/>
        <v>1.4735578235005745E-3</v>
      </c>
      <c r="F92">
        <f t="shared" si="5"/>
        <v>-7.5791466490317322E-3</v>
      </c>
    </row>
    <row r="93" spans="1:6">
      <c r="A93" s="25">
        <v>40861</v>
      </c>
      <c r="B93">
        <v>180.01</v>
      </c>
      <c r="C93">
        <v>1495.87</v>
      </c>
      <c r="E93">
        <f t="shared" si="4"/>
        <v>-1.9019073569482337E-2</v>
      </c>
      <c r="F93">
        <f t="shared" si="5"/>
        <v>-2.2754295420395997E-2</v>
      </c>
    </row>
    <row r="94" spans="1:6">
      <c r="A94" s="25">
        <v>40868</v>
      </c>
      <c r="B94">
        <v>166.28</v>
      </c>
      <c r="C94">
        <v>1413.18</v>
      </c>
      <c r="E94">
        <f t="shared" si="4"/>
        <v>-7.6273540358868894E-2</v>
      </c>
      <c r="F94">
        <f t="shared" si="5"/>
        <v>-5.5278867816053422E-2</v>
      </c>
    </row>
    <row r="95" spans="1:6">
      <c r="A95" s="25">
        <v>40875</v>
      </c>
      <c r="B95">
        <v>183.52</v>
      </c>
      <c r="C95">
        <v>1545.57</v>
      </c>
      <c r="E95">
        <f t="shared" si="4"/>
        <v>0.10368053885013236</v>
      </c>
      <c r="F95">
        <f t="shared" si="5"/>
        <v>9.368233346070555E-2</v>
      </c>
    </row>
    <row r="96" spans="1:6">
      <c r="A96" s="25">
        <v>40882</v>
      </c>
      <c r="B96">
        <v>170.45</v>
      </c>
      <c r="C96">
        <v>1410.28</v>
      </c>
      <c r="E96">
        <f t="shared" si="4"/>
        <v>-7.1218395815170116E-2</v>
      </c>
      <c r="F96">
        <f t="shared" si="5"/>
        <v>-8.7534048926933089E-2</v>
      </c>
    </row>
    <row r="97" spans="1:6">
      <c r="A97" s="25">
        <v>40889</v>
      </c>
      <c r="B97">
        <v>169.51</v>
      </c>
      <c r="C97">
        <v>1373.73</v>
      </c>
      <c r="E97">
        <f t="shared" si="4"/>
        <v>-5.514813728366077E-3</v>
      </c>
      <c r="F97">
        <f t="shared" si="5"/>
        <v>-2.5916839209235015E-2</v>
      </c>
    </row>
    <row r="98" spans="1:6">
      <c r="A98" s="25">
        <v>40896</v>
      </c>
      <c r="B98">
        <v>169.71</v>
      </c>
      <c r="C98">
        <v>1394.12</v>
      </c>
      <c r="E98">
        <f t="shared" si="4"/>
        <v>1.1798713940181526E-3</v>
      </c>
      <c r="F98">
        <f t="shared" si="5"/>
        <v>1.4842800259148357E-2</v>
      </c>
    </row>
    <row r="99" spans="1:6">
      <c r="A99" s="25">
        <v>40903</v>
      </c>
      <c r="B99">
        <v>171.36</v>
      </c>
      <c r="C99">
        <v>1381.87</v>
      </c>
      <c r="E99">
        <f t="shared" si="4"/>
        <v>9.722467739084353E-3</v>
      </c>
      <c r="F99">
        <f t="shared" si="5"/>
        <v>-8.7869050010042186E-3</v>
      </c>
    </row>
    <row r="100" spans="1:6">
      <c r="A100" s="25">
        <v>40910</v>
      </c>
      <c r="B100">
        <v>176.2</v>
      </c>
      <c r="C100">
        <v>1423.7</v>
      </c>
      <c r="E100">
        <f t="shared" si="4"/>
        <v>2.8244631185807507E-2</v>
      </c>
      <c r="F100">
        <f t="shared" si="5"/>
        <v>3.0270575379739165E-2</v>
      </c>
    </row>
    <row r="101" spans="1:6">
      <c r="A101" s="25">
        <v>40917</v>
      </c>
      <c r="B101">
        <v>178.84</v>
      </c>
      <c r="C101">
        <v>1446.46</v>
      </c>
      <c r="E101">
        <f t="shared" si="4"/>
        <v>1.498297389330315E-2</v>
      </c>
      <c r="F101">
        <f t="shared" si="5"/>
        <v>1.5986514012783583E-2</v>
      </c>
    </row>
    <row r="102" spans="1:6">
      <c r="A102" s="25">
        <v>40924</v>
      </c>
      <c r="B102">
        <v>183.48</v>
      </c>
      <c r="C102">
        <v>1496.41</v>
      </c>
      <c r="E102">
        <f t="shared" si="4"/>
        <v>2.594497875195698E-2</v>
      </c>
      <c r="F102">
        <f t="shared" si="5"/>
        <v>3.4532582995727527E-2</v>
      </c>
    </row>
    <row r="103" spans="1:6">
      <c r="A103" s="25">
        <v>40931</v>
      </c>
      <c r="B103">
        <v>182.5</v>
      </c>
      <c r="C103">
        <v>1565.82</v>
      </c>
      <c r="E103">
        <f t="shared" si="4"/>
        <v>-5.3411816001743507E-3</v>
      </c>
      <c r="F103">
        <f t="shared" si="5"/>
        <v>4.6384346536042828E-2</v>
      </c>
    </row>
    <row r="104" spans="1:6">
      <c r="A104" s="25">
        <v>40938</v>
      </c>
      <c r="B104">
        <v>189.7</v>
      </c>
      <c r="C104">
        <v>1625.6</v>
      </c>
      <c r="E104">
        <f t="shared" si="4"/>
        <v>3.9452054794520484E-2</v>
      </c>
      <c r="F104">
        <f t="shared" si="5"/>
        <v>3.8178079217279108E-2</v>
      </c>
    </row>
    <row r="105" spans="1:6">
      <c r="A105" s="25">
        <v>40945</v>
      </c>
      <c r="B105">
        <v>188.16</v>
      </c>
      <c r="C105">
        <v>1603.25</v>
      </c>
      <c r="E105">
        <f t="shared" si="4"/>
        <v>-8.1180811808117658E-3</v>
      </c>
      <c r="F105">
        <f t="shared" si="5"/>
        <v>-1.3748769685039314E-2</v>
      </c>
    </row>
    <row r="106" spans="1:6">
      <c r="A106" s="25">
        <v>40952</v>
      </c>
      <c r="B106">
        <v>189.7</v>
      </c>
      <c r="C106">
        <v>1656.6</v>
      </c>
      <c r="E106">
        <f t="shared" si="4"/>
        <v>8.1845238095237666E-3</v>
      </c>
      <c r="F106">
        <f t="shared" si="5"/>
        <v>3.3276157804459632E-2</v>
      </c>
    </row>
    <row r="107" spans="1:6">
      <c r="A107" s="25">
        <v>40959</v>
      </c>
      <c r="B107">
        <v>193.85</v>
      </c>
      <c r="C107">
        <v>1722.05</v>
      </c>
      <c r="E107">
        <f t="shared" si="4"/>
        <v>2.1876647337901983E-2</v>
      </c>
      <c r="F107">
        <f t="shared" si="5"/>
        <v>3.9508632138114237E-2</v>
      </c>
    </row>
    <row r="108" spans="1:6">
      <c r="A108" s="25">
        <v>40966</v>
      </c>
      <c r="B108">
        <v>195.85</v>
      </c>
      <c r="C108">
        <v>1726.73</v>
      </c>
      <c r="E108">
        <f t="shared" si="4"/>
        <v>1.0317255610007738E-2</v>
      </c>
      <c r="F108">
        <f t="shared" si="5"/>
        <v>2.7176911239511418E-3</v>
      </c>
    </row>
    <row r="109" spans="1:6">
      <c r="A109" s="25">
        <v>40973</v>
      </c>
      <c r="B109">
        <v>197.53</v>
      </c>
      <c r="C109">
        <v>1721.27</v>
      </c>
      <c r="E109">
        <f t="shared" si="4"/>
        <v>8.5779933622670765E-3</v>
      </c>
      <c r="F109">
        <f t="shared" si="5"/>
        <v>-3.1620461797733498E-3</v>
      </c>
    </row>
    <row r="110" spans="1:6">
      <c r="A110" s="25"/>
    </row>
    <row r="111" spans="1:6">
      <c r="A111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40</vt:i4>
      </vt:variant>
    </vt:vector>
  </HeadingPairs>
  <TitlesOfParts>
    <vt:vector size="41" baseType="lpstr">
      <vt:lpstr>Sheet1</vt:lpstr>
      <vt:lpstr>Sheet1!ExternalData_19</vt:lpstr>
      <vt:lpstr>Sheet1!ExternalData_20</vt:lpstr>
      <vt:lpstr>Sheet1!ExternalData_32</vt:lpstr>
      <vt:lpstr>Sheet1!ExternalData_33</vt:lpstr>
      <vt:lpstr>Sheet1!ExternalData_34</vt:lpstr>
      <vt:lpstr>Sheet1!ExternalData_39</vt:lpstr>
      <vt:lpstr>Sheet1!ExternalData_40</vt:lpstr>
      <vt:lpstr>Sheet1!ExternalData_41</vt:lpstr>
      <vt:lpstr>Sheet1!ExternalData_42</vt:lpstr>
      <vt:lpstr>Sheet1!ExternalData_43</vt:lpstr>
      <vt:lpstr>Sheet1!ExternalData_44</vt:lpstr>
      <vt:lpstr>Sheet1!ExternalData_45</vt:lpstr>
      <vt:lpstr>Sheet1!ExternalData_46</vt:lpstr>
      <vt:lpstr>Sheet1!ExternalData_47</vt:lpstr>
      <vt:lpstr>Sheet1!ExternalData_48</vt:lpstr>
      <vt:lpstr>Sheet1!ExternalData_49</vt:lpstr>
      <vt:lpstr>Sheet1!ExternalData_50</vt:lpstr>
      <vt:lpstr>Sheet1!ExternalData_51</vt:lpstr>
      <vt:lpstr>Sheet1!ExternalData_52</vt:lpstr>
      <vt:lpstr>Sheet1!ExternalData_53</vt:lpstr>
      <vt:lpstr>Sheet1!ExternalData_54</vt:lpstr>
      <vt:lpstr>Sheet1!ExternalData_55</vt:lpstr>
      <vt:lpstr>Sheet1!ExternalData_56</vt:lpstr>
      <vt:lpstr>Sheet1!ExternalData_57</vt:lpstr>
      <vt:lpstr>Sheet1!ExternalData_58</vt:lpstr>
      <vt:lpstr>Sheet1!ExternalData_59</vt:lpstr>
      <vt:lpstr>Sheet1!ExternalData_60</vt:lpstr>
      <vt:lpstr>Sheet1!ExternalData_61</vt:lpstr>
      <vt:lpstr>Sheet1!ExternalData_62</vt:lpstr>
      <vt:lpstr>Sheet1!ExternalData_63</vt:lpstr>
      <vt:lpstr>Sheet1!ExternalData_64</vt:lpstr>
      <vt:lpstr>Sheet1!ExternalData_65</vt:lpstr>
      <vt:lpstr>Sheet1!ExternalData_66</vt:lpstr>
      <vt:lpstr>Sheet1!ExternalData_67</vt:lpstr>
      <vt:lpstr>Sheet1!ExternalData_68</vt:lpstr>
      <vt:lpstr>Sheet1!ExternalData_69</vt:lpstr>
      <vt:lpstr>Sheet1!ExternalData_70</vt:lpstr>
      <vt:lpstr>Sheet1!ExternalData_71</vt:lpstr>
      <vt:lpstr>Sheet1!ExternalData_72</vt:lpstr>
      <vt:lpstr>Sheet1!ExternalData_73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Bill</cp:lastModifiedBy>
  <dcterms:created xsi:type="dcterms:W3CDTF">2011-08-09T22:08:30Z</dcterms:created>
  <dcterms:modified xsi:type="dcterms:W3CDTF">2012-04-24T17:10:25Z</dcterms:modified>
</cp:coreProperties>
</file>